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8795" windowHeight="12015"/>
  </bookViews>
  <sheets>
    <sheet name="Values" sheetId="1" r:id="rId1"/>
    <sheet name="Timing tables" sheetId="3" r:id="rId2"/>
  </sheets>
  <calcPr calcId="144525"/>
</workbook>
</file>

<file path=xl/calcChain.xml><?xml version="1.0" encoding="utf-8"?>
<calcChain xmlns="http://schemas.openxmlformats.org/spreadsheetml/2006/main">
  <c r="F35" i="3" l="1"/>
  <c r="G35" i="3"/>
  <c r="H35" i="3"/>
  <c r="I35" i="3"/>
  <c r="J35" i="3"/>
  <c r="K35" i="3"/>
  <c r="L35" i="3"/>
  <c r="M35" i="3"/>
  <c r="F36" i="3"/>
  <c r="G36" i="3"/>
  <c r="H36" i="3"/>
  <c r="I36" i="3"/>
  <c r="J36" i="3"/>
  <c r="K36" i="3"/>
  <c r="L36" i="3"/>
  <c r="M36" i="3"/>
  <c r="F37" i="3"/>
  <c r="G37" i="3"/>
  <c r="H37" i="3"/>
  <c r="I37" i="3"/>
  <c r="J37" i="3"/>
  <c r="K37" i="3"/>
  <c r="L37" i="3"/>
  <c r="M37" i="3"/>
  <c r="F38" i="3"/>
  <c r="G38" i="3"/>
  <c r="H38" i="3"/>
  <c r="I38" i="3"/>
  <c r="J38" i="3"/>
  <c r="K38" i="3"/>
  <c r="L38" i="3"/>
  <c r="M38" i="3"/>
  <c r="F39" i="3"/>
  <c r="G39" i="3"/>
  <c r="H39" i="3"/>
  <c r="I39" i="3"/>
  <c r="J39" i="3"/>
  <c r="K39" i="3"/>
  <c r="L39" i="3"/>
  <c r="M39" i="3"/>
  <c r="F40" i="3"/>
  <c r="G40" i="3"/>
  <c r="H40" i="3"/>
  <c r="I40" i="3"/>
  <c r="J40" i="3"/>
  <c r="K40" i="3"/>
  <c r="L40" i="3"/>
  <c r="M40" i="3"/>
  <c r="F41" i="3"/>
  <c r="G41" i="3"/>
  <c r="H41" i="3"/>
  <c r="I41" i="3"/>
  <c r="J41" i="3"/>
  <c r="K41" i="3"/>
  <c r="L41" i="3"/>
  <c r="M41" i="3"/>
  <c r="F42" i="3"/>
  <c r="G42" i="3"/>
  <c r="H42" i="3"/>
  <c r="I42" i="3"/>
  <c r="J42" i="3"/>
  <c r="K42" i="3"/>
  <c r="L42" i="3"/>
  <c r="M42" i="3"/>
  <c r="F43" i="3"/>
  <c r="G43" i="3"/>
  <c r="H43" i="3"/>
  <c r="I43" i="3"/>
  <c r="J43" i="3"/>
  <c r="K43" i="3"/>
  <c r="L43" i="3"/>
  <c r="M43" i="3"/>
  <c r="F44" i="3"/>
  <c r="G44" i="3"/>
  <c r="H44" i="3"/>
  <c r="I44" i="3"/>
  <c r="J44" i="3"/>
  <c r="K44" i="3"/>
  <c r="L44" i="3"/>
  <c r="M44" i="3"/>
  <c r="F45" i="3"/>
  <c r="G45" i="3"/>
  <c r="H45" i="3"/>
  <c r="I45" i="3"/>
  <c r="J45" i="3"/>
  <c r="K45" i="3"/>
  <c r="L45" i="3"/>
  <c r="M45" i="3"/>
  <c r="E35" i="3"/>
  <c r="E36" i="3"/>
  <c r="E37" i="3"/>
  <c r="E38" i="3"/>
  <c r="E39" i="3"/>
  <c r="E40" i="3"/>
  <c r="E41" i="3"/>
  <c r="E42" i="3"/>
  <c r="E43" i="3"/>
  <c r="E44" i="3"/>
  <c r="E45" i="3"/>
  <c r="D35" i="3"/>
  <c r="D36" i="3"/>
  <c r="D37" i="3"/>
  <c r="D38" i="3"/>
  <c r="D39" i="3"/>
  <c r="D40" i="3"/>
  <c r="D41" i="3"/>
  <c r="D42" i="3"/>
  <c r="D43" i="3"/>
  <c r="D44" i="3"/>
  <c r="D45" i="3"/>
  <c r="C35" i="3"/>
  <c r="C36" i="3"/>
  <c r="C37" i="3"/>
  <c r="C38" i="3"/>
  <c r="C39" i="3"/>
  <c r="C40" i="3"/>
  <c r="C41" i="3"/>
  <c r="C42" i="3"/>
  <c r="C43" i="3"/>
  <c r="C44" i="3"/>
  <c r="C45" i="3"/>
  <c r="B35" i="3"/>
  <c r="B36" i="3"/>
  <c r="B37" i="3"/>
  <c r="B38" i="3"/>
  <c r="B39" i="3"/>
  <c r="B40" i="3"/>
  <c r="B41" i="3"/>
  <c r="B42" i="3"/>
  <c r="B43" i="3"/>
  <c r="B44" i="3"/>
  <c r="B45" i="3"/>
  <c r="B46" i="3"/>
  <c r="M46" i="3"/>
  <c r="L46" i="3"/>
  <c r="K46" i="3"/>
  <c r="J46" i="3"/>
  <c r="I46" i="3"/>
  <c r="H46" i="3"/>
  <c r="G46" i="3"/>
  <c r="F46" i="3"/>
  <c r="E46" i="3"/>
  <c r="D46" i="3"/>
  <c r="C46" i="3"/>
  <c r="B5" i="1"/>
  <c r="M63" i="3"/>
  <c r="M65" i="3"/>
  <c r="L65" i="3"/>
  <c r="K65" i="3"/>
  <c r="J65" i="3"/>
  <c r="I65" i="3"/>
  <c r="H65" i="3"/>
  <c r="G65" i="3"/>
  <c r="F65" i="3"/>
  <c r="E65" i="3"/>
  <c r="D65" i="3"/>
  <c r="C65" i="3"/>
  <c r="B65" i="3"/>
  <c r="A64" i="3"/>
  <c r="A63" i="3"/>
  <c r="A62" i="3"/>
  <c r="A61" i="3"/>
  <c r="A60" i="3"/>
  <c r="A59" i="3"/>
  <c r="A58" i="3"/>
  <c r="A57" i="3"/>
  <c r="A56" i="3"/>
  <c r="A55" i="3"/>
  <c r="A54" i="3"/>
  <c r="A53" i="3"/>
  <c r="M47" i="3"/>
  <c r="L47" i="3"/>
  <c r="K47" i="3"/>
  <c r="J47" i="3"/>
  <c r="I47" i="3"/>
  <c r="H47" i="3"/>
  <c r="G47" i="3"/>
  <c r="F47" i="3"/>
  <c r="E47" i="3"/>
  <c r="D47" i="3"/>
  <c r="C47" i="3"/>
  <c r="B47" i="3"/>
  <c r="A46" i="3"/>
  <c r="A45" i="3"/>
  <c r="A44" i="3"/>
  <c r="A43" i="3"/>
  <c r="A42" i="3"/>
  <c r="A41" i="3"/>
  <c r="A40" i="3"/>
  <c r="A39" i="3"/>
  <c r="A38" i="3"/>
  <c r="A37" i="3"/>
  <c r="A36" i="3"/>
  <c r="A35" i="3"/>
  <c r="M31" i="3"/>
  <c r="M19" i="3"/>
  <c r="M20" i="3"/>
  <c r="M21" i="3"/>
  <c r="M22" i="3"/>
  <c r="M23" i="3"/>
  <c r="M24" i="3"/>
  <c r="M25" i="3"/>
  <c r="M26" i="3"/>
  <c r="M27" i="3"/>
  <c r="M28" i="3"/>
  <c r="M29" i="3"/>
  <c r="L31" i="3"/>
  <c r="L22" i="3"/>
  <c r="L26" i="3"/>
  <c r="K31" i="3"/>
  <c r="K22" i="3"/>
  <c r="K26" i="3"/>
  <c r="J31" i="3"/>
  <c r="J22" i="3"/>
  <c r="J26" i="3"/>
  <c r="I31" i="3"/>
  <c r="I22" i="3"/>
  <c r="I26" i="3"/>
  <c r="H31" i="3"/>
  <c r="H22" i="3"/>
  <c r="H26" i="3"/>
  <c r="G31" i="3"/>
  <c r="G22" i="3"/>
  <c r="G26" i="3"/>
  <c r="F31" i="3"/>
  <c r="F22" i="3"/>
  <c r="F26" i="3"/>
  <c r="E31" i="3"/>
  <c r="E22" i="3"/>
  <c r="E26" i="3"/>
  <c r="D31" i="3"/>
  <c r="D22" i="3"/>
  <c r="D26" i="3"/>
  <c r="C31" i="3"/>
  <c r="C22" i="3"/>
  <c r="C26" i="3"/>
  <c r="B31" i="3"/>
  <c r="B22" i="3"/>
  <c r="B26" i="3"/>
  <c r="C30" i="3"/>
  <c r="C64" i="3" s="1"/>
  <c r="G30" i="3"/>
  <c r="G64" i="3" s="1"/>
  <c r="K30" i="3"/>
  <c r="K64" i="3" s="1"/>
  <c r="M30" i="3"/>
  <c r="M64" i="3" s="1"/>
  <c r="A29" i="3"/>
  <c r="A28" i="3"/>
  <c r="A27" i="3"/>
  <c r="A26" i="3"/>
  <c r="A25" i="3"/>
  <c r="A24" i="3"/>
  <c r="A23" i="3"/>
  <c r="A22" i="3"/>
  <c r="A21" i="3"/>
  <c r="A20" i="3"/>
  <c r="A19" i="3"/>
  <c r="A30" i="3"/>
  <c r="E3" i="3"/>
  <c r="K53" i="3" l="1"/>
  <c r="K54" i="3"/>
  <c r="K55" i="3"/>
  <c r="K56" i="3"/>
  <c r="K57" i="3"/>
  <c r="K58" i="3"/>
  <c r="K59" i="3"/>
  <c r="K60" i="3"/>
  <c r="K61" i="3"/>
  <c r="K62" i="3"/>
  <c r="G53" i="3"/>
  <c r="G54" i="3"/>
  <c r="G55" i="3"/>
  <c r="G56" i="3"/>
  <c r="G57" i="3"/>
  <c r="G58" i="3"/>
  <c r="G59" i="3"/>
  <c r="G60" i="3"/>
  <c r="G61" i="3"/>
  <c r="G62" i="3"/>
  <c r="C53" i="3"/>
  <c r="C54" i="3"/>
  <c r="C55" i="3"/>
  <c r="C56" i="3"/>
  <c r="C57" i="3"/>
  <c r="C58" i="3"/>
  <c r="C59" i="3"/>
  <c r="C60" i="3"/>
  <c r="C61" i="3"/>
  <c r="C62" i="3"/>
  <c r="B19" i="3"/>
  <c r="B21" i="3"/>
  <c r="B23" i="3"/>
  <c r="B25" i="3"/>
  <c r="B27" i="3"/>
  <c r="B29" i="3"/>
  <c r="B30" i="3"/>
  <c r="B64" i="3" s="1"/>
  <c r="C19" i="3"/>
  <c r="C21" i="3"/>
  <c r="C23" i="3"/>
  <c r="C25" i="3"/>
  <c r="C27" i="3"/>
  <c r="C29" i="3"/>
  <c r="D19" i="3"/>
  <c r="D21" i="3"/>
  <c r="D23" i="3"/>
  <c r="D25" i="3"/>
  <c r="D27" i="3"/>
  <c r="D29" i="3"/>
  <c r="D30" i="3"/>
  <c r="D64" i="3" s="1"/>
  <c r="E19" i="3"/>
  <c r="E21" i="3"/>
  <c r="E23" i="3"/>
  <c r="E25" i="3"/>
  <c r="E27" i="3"/>
  <c r="E29" i="3"/>
  <c r="F19" i="3"/>
  <c r="F21" i="3"/>
  <c r="F23" i="3"/>
  <c r="F25" i="3"/>
  <c r="F27" i="3"/>
  <c r="F29" i="3"/>
  <c r="F30" i="3"/>
  <c r="F64" i="3" s="1"/>
  <c r="G19" i="3"/>
  <c r="G21" i="3"/>
  <c r="G23" i="3"/>
  <c r="G25" i="3"/>
  <c r="G27" i="3"/>
  <c r="G29" i="3"/>
  <c r="H19" i="3"/>
  <c r="H21" i="3"/>
  <c r="H23" i="3"/>
  <c r="H25" i="3"/>
  <c r="H27" i="3"/>
  <c r="H29" i="3"/>
  <c r="H30" i="3"/>
  <c r="H64" i="3" s="1"/>
  <c r="I19" i="3"/>
  <c r="I21" i="3"/>
  <c r="I23" i="3"/>
  <c r="I25" i="3"/>
  <c r="I27" i="3"/>
  <c r="I29" i="3"/>
  <c r="J19" i="3"/>
  <c r="J21" i="3"/>
  <c r="J23" i="3"/>
  <c r="J25" i="3"/>
  <c r="J27" i="3"/>
  <c r="J29" i="3"/>
  <c r="J30" i="3"/>
  <c r="J64" i="3" s="1"/>
  <c r="K19" i="3"/>
  <c r="K21" i="3"/>
  <c r="K23" i="3"/>
  <c r="K25" i="3"/>
  <c r="K27" i="3"/>
  <c r="K29" i="3"/>
  <c r="L19" i="3"/>
  <c r="L21" i="3"/>
  <c r="L23" i="3"/>
  <c r="L25" i="3"/>
  <c r="L27" i="3"/>
  <c r="L29" i="3"/>
  <c r="L30" i="3"/>
  <c r="L64" i="3" s="1"/>
  <c r="M53" i="3"/>
  <c r="M54" i="3"/>
  <c r="M55" i="3"/>
  <c r="M56" i="3"/>
  <c r="M57" i="3"/>
  <c r="M58" i="3"/>
  <c r="M59" i="3"/>
  <c r="M60" i="3"/>
  <c r="M61" i="3"/>
  <c r="M62" i="3"/>
  <c r="I30" i="3"/>
  <c r="I64" i="3" s="1"/>
  <c r="E30" i="3"/>
  <c r="E64" i="3" s="1"/>
  <c r="B28" i="3"/>
  <c r="B24" i="3"/>
  <c r="B20" i="3"/>
  <c r="C28" i="3"/>
  <c r="C24" i="3"/>
  <c r="C20" i="3"/>
  <c r="D28" i="3"/>
  <c r="D24" i="3"/>
  <c r="D20" i="3"/>
  <c r="E28" i="3"/>
  <c r="E24" i="3"/>
  <c r="E20" i="3"/>
  <c r="F28" i="3"/>
  <c r="F24" i="3"/>
  <c r="F20" i="3"/>
  <c r="G28" i="3"/>
  <c r="G24" i="3"/>
  <c r="G20" i="3"/>
  <c r="H28" i="3"/>
  <c r="H24" i="3"/>
  <c r="H20" i="3"/>
  <c r="I28" i="3"/>
  <c r="I24" i="3"/>
  <c r="I20" i="3"/>
  <c r="J28" i="3"/>
  <c r="J24" i="3"/>
  <c r="J20" i="3"/>
  <c r="K28" i="3"/>
  <c r="K24" i="3"/>
  <c r="K20" i="3"/>
  <c r="L28" i="3"/>
  <c r="L24" i="3"/>
  <c r="L20" i="3"/>
  <c r="C63" i="3"/>
  <c r="G63" i="3"/>
  <c r="K63" i="3"/>
  <c r="E53" i="3" l="1"/>
  <c r="E54" i="3"/>
  <c r="E55" i="3"/>
  <c r="E56" i="3"/>
  <c r="E57" i="3"/>
  <c r="E58" i="3"/>
  <c r="E59" i="3"/>
  <c r="E60" i="3"/>
  <c r="E61" i="3"/>
  <c r="E62" i="3"/>
  <c r="E63" i="3"/>
  <c r="L53" i="3"/>
  <c r="L63" i="3"/>
  <c r="L54" i="3"/>
  <c r="L55" i="3"/>
  <c r="L56" i="3"/>
  <c r="L57" i="3"/>
  <c r="L58" i="3"/>
  <c r="L59" i="3"/>
  <c r="L60" i="3"/>
  <c r="L61" i="3"/>
  <c r="L62" i="3"/>
  <c r="H53" i="3"/>
  <c r="H63" i="3"/>
  <c r="H54" i="3"/>
  <c r="H55" i="3"/>
  <c r="H56" i="3"/>
  <c r="H57" i="3"/>
  <c r="H58" i="3"/>
  <c r="H59" i="3"/>
  <c r="H60" i="3"/>
  <c r="H61" i="3"/>
  <c r="H62" i="3"/>
  <c r="D53" i="3"/>
  <c r="D63" i="3"/>
  <c r="D54" i="3"/>
  <c r="D55" i="3"/>
  <c r="D56" i="3"/>
  <c r="D57" i="3"/>
  <c r="D58" i="3"/>
  <c r="D59" i="3"/>
  <c r="D60" i="3"/>
  <c r="D61" i="3"/>
  <c r="D62" i="3"/>
  <c r="I53" i="3"/>
  <c r="I54" i="3"/>
  <c r="I55" i="3"/>
  <c r="I56" i="3"/>
  <c r="I57" i="3"/>
  <c r="I58" i="3"/>
  <c r="I59" i="3"/>
  <c r="I60" i="3"/>
  <c r="I61" i="3"/>
  <c r="I62" i="3"/>
  <c r="I63" i="3"/>
  <c r="J53" i="3"/>
  <c r="J63" i="3"/>
  <c r="J54" i="3"/>
  <c r="J55" i="3"/>
  <c r="J56" i="3"/>
  <c r="J57" i="3"/>
  <c r="J58" i="3"/>
  <c r="J59" i="3"/>
  <c r="J60" i="3"/>
  <c r="J61" i="3"/>
  <c r="J62" i="3"/>
  <c r="F53" i="3"/>
  <c r="F63" i="3"/>
  <c r="F54" i="3"/>
  <c r="F55" i="3"/>
  <c r="F56" i="3"/>
  <c r="F57" i="3"/>
  <c r="F58" i="3"/>
  <c r="F59" i="3"/>
  <c r="F60" i="3"/>
  <c r="F61" i="3"/>
  <c r="F62" i="3"/>
  <c r="B53" i="3"/>
  <c r="B63" i="3"/>
  <c r="B54" i="3"/>
  <c r="B55" i="3"/>
  <c r="B56" i="3"/>
  <c r="B57" i="3"/>
  <c r="B58" i="3"/>
  <c r="B59" i="3"/>
  <c r="B60" i="3"/>
  <c r="B61" i="3"/>
  <c r="B62" i="3"/>
</calcChain>
</file>

<file path=xl/sharedStrings.xml><?xml version="1.0" encoding="utf-8"?>
<sst xmlns="http://schemas.openxmlformats.org/spreadsheetml/2006/main" count="53" uniqueCount="35">
  <si>
    <t>Injection Timing calculation</t>
  </si>
  <si>
    <t xml:space="preserve">Intake cam lobe center </t>
  </si>
  <si>
    <t>Intake cam duration</t>
  </si>
  <si>
    <t>crank deg</t>
  </si>
  <si>
    <t>crank deg BTDC</t>
  </si>
  <si>
    <t>Intake cam max lift</t>
  </si>
  <si>
    <t>mm</t>
  </si>
  <si>
    <t>kPa/RPM</t>
  </si>
  <si>
    <t xml:space="preserve">Legend : </t>
  </si>
  <si>
    <t>User input</t>
  </si>
  <si>
    <t>Not needed</t>
  </si>
  <si>
    <t>Copy/Paste this last table into TunerStudio. This is your calculated "Injection timing table1".</t>
  </si>
  <si>
    <t>Calculated DO NOT EDIT</t>
  </si>
  <si>
    <t xml:space="preserve">My intake cam specs : </t>
  </si>
  <si>
    <t>Offset injection timing (Columns 1)</t>
  </si>
  <si>
    <t>Offset injection timing (Columns 2)</t>
  </si>
  <si>
    <t>Offset injection timing (Columns 3)</t>
  </si>
  <si>
    <t>Offset injection timing (Columns 4)</t>
  </si>
  <si>
    <t>Offset injection timing (Columns 5)</t>
  </si>
  <si>
    <t>Offset injection timing (Columns 6)</t>
  </si>
  <si>
    <t>12 x 12 Injection timing (°BTDC) (End-of-pulse)</t>
  </si>
  <si>
    <t>12 x 12 Injection timing (°BTDC) (Mid-pulse)</t>
  </si>
  <si>
    <t>12 x 12 Injection effective PW (ms)</t>
  </si>
  <si>
    <t>12 x 12 Injection duration (°)</t>
  </si>
  <si>
    <t>Offset injection timing (Columns 7)</t>
  </si>
  <si>
    <t>Offset injection timing (Columns 8)</t>
  </si>
  <si>
    <t>Offset injection timing (Columns 9)</t>
  </si>
  <si>
    <t>Offset injection timing (Columns 10)</t>
  </si>
  <si>
    <t>Offset injection timing (Columns 11)</t>
  </si>
  <si>
    <t>Offset injection timing (Columns 12)</t>
  </si>
  <si>
    <t>Intake valve open</t>
  </si>
  <si>
    <t>Intake valve close</t>
  </si>
  <si>
    <t>Notes :</t>
  </si>
  <si>
    <t>2- all offsets are relative to the 'intake valve open' angle</t>
  </si>
  <si>
    <t>1- all units that are 'crank deg BTDC' are referenced to the TDC on compression stroke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</si>
</sst>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Calibri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7" xfId="0" applyFont="1" applyBorder="1"/>
    <xf numFmtId="0" fontId="1" fillId="2" borderId="7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1" fontId="1" fillId="3" borderId="11" xfId="0" applyNumberFormat="1" applyFont="1" applyFill="1" applyBorder="1" applyAlignment="1">
      <alignment horizontal="center"/>
    </xf>
    <xf numFmtId="1" fontId="1" fillId="3" borderId="12" xfId="0" applyNumberFormat="1" applyFont="1" applyFill="1" applyBorder="1" applyAlignment="1">
      <alignment horizontal="center"/>
    </xf>
    <xf numFmtId="1" fontId="1" fillId="3" borderId="13" xfId="0" applyNumberFormat="1" applyFont="1" applyFill="1" applyBorder="1" applyAlignment="1">
      <alignment horizontal="center"/>
    </xf>
    <xf numFmtId="1" fontId="1" fillId="3" borderId="14" xfId="0" applyNumberFormat="1" applyFont="1" applyFill="1" applyBorder="1" applyAlignment="1">
      <alignment horizontal="center"/>
    </xf>
    <xf numFmtId="1" fontId="1" fillId="3" borderId="7" xfId="0" applyNumberFormat="1" applyFont="1" applyFill="1" applyBorder="1" applyAlignment="1">
      <alignment horizontal="center"/>
    </xf>
    <xf numFmtId="1" fontId="1" fillId="3" borderId="15" xfId="0" applyNumberFormat="1" applyFont="1" applyFill="1" applyBorder="1" applyAlignment="1">
      <alignment horizontal="center"/>
    </xf>
    <xf numFmtId="1" fontId="1" fillId="3" borderId="16" xfId="0" applyNumberFormat="1" applyFont="1" applyFill="1" applyBorder="1" applyAlignment="1">
      <alignment horizontal="center"/>
    </xf>
    <xf numFmtId="1" fontId="1" fillId="3" borderId="17" xfId="0" applyNumberFormat="1" applyFont="1" applyFill="1" applyBorder="1" applyAlignment="1">
      <alignment horizontal="center"/>
    </xf>
    <xf numFmtId="1" fontId="1" fillId="3" borderId="18" xfId="0" applyNumberFormat="1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1" fontId="1" fillId="3" borderId="20" xfId="0" applyNumberFormat="1" applyFont="1" applyFill="1" applyBorder="1" applyAlignment="1">
      <alignment horizontal="center"/>
    </xf>
    <xf numFmtId="1" fontId="1" fillId="3" borderId="2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1" fontId="1" fillId="3" borderId="23" xfId="0" applyNumberFormat="1" applyFont="1" applyFill="1" applyBorder="1" applyAlignment="1">
      <alignment horizontal="center"/>
    </xf>
    <xf numFmtId="1" fontId="1" fillId="3" borderId="24" xfId="0" applyNumberFormat="1" applyFont="1" applyFill="1" applyBorder="1" applyAlignment="1">
      <alignment horizontal="center"/>
    </xf>
    <xf numFmtId="1" fontId="1" fillId="3" borderId="25" xfId="0" applyNumberFormat="1" applyFont="1" applyFill="1" applyBorder="1" applyAlignment="1">
      <alignment horizontal="center"/>
    </xf>
    <xf numFmtId="1" fontId="1" fillId="3" borderId="26" xfId="0" applyNumberFormat="1" applyFont="1" applyFill="1" applyBorder="1" applyAlignment="1">
      <alignment horizontal="center"/>
    </xf>
    <xf numFmtId="1" fontId="1" fillId="3" borderId="27" xfId="0" applyNumberFormat="1" applyFont="1" applyFill="1" applyBorder="1" applyAlignment="1">
      <alignment horizontal="center"/>
    </xf>
    <xf numFmtId="1" fontId="1" fillId="2" borderId="20" xfId="0" applyNumberFormat="1" applyFont="1" applyFill="1" applyBorder="1" applyAlignment="1">
      <alignment horizontal="center"/>
    </xf>
    <xf numFmtId="1" fontId="1" fillId="2" borderId="12" xfId="0" applyNumberFormat="1" applyFont="1" applyFill="1" applyBorder="1" applyAlignment="1">
      <alignment horizontal="center"/>
    </xf>
    <xf numFmtId="1" fontId="1" fillId="2" borderId="12" xfId="0" applyNumberFormat="1" applyFont="1" applyFill="1" applyBorder="1" applyAlignment="1">
      <alignment horizontal="center"/>
    </xf>
    <xf numFmtId="1" fontId="1" fillId="2" borderId="13" xfId="0" applyNumberFormat="1" applyFont="1" applyFill="1" applyBorder="1" applyAlignment="1">
      <alignment horizontal="center"/>
    </xf>
    <xf numFmtId="1" fontId="1" fillId="2" borderId="21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1" fontId="1" fillId="2" borderId="15" xfId="0" applyNumberFormat="1" applyFont="1" applyFill="1" applyBorder="1" applyAlignment="1">
      <alignment horizontal="center"/>
    </xf>
    <xf numFmtId="1" fontId="1" fillId="2" borderId="21" xfId="0" applyNumberFormat="1" applyFont="1" applyFill="1" applyBorder="1" applyAlignment="1">
      <alignment horizontal="center"/>
    </xf>
    <xf numFmtId="1" fontId="1" fillId="2" borderId="28" xfId="0" applyNumberFormat="1" applyFont="1" applyFill="1" applyBorder="1" applyAlignment="1">
      <alignment horizontal="center"/>
    </xf>
    <xf numFmtId="1" fontId="1" fillId="2" borderId="17" xfId="0" applyNumberFormat="1" applyFont="1" applyFill="1" applyBorder="1" applyAlignment="1">
      <alignment horizontal="center"/>
    </xf>
    <xf numFmtId="1" fontId="1" fillId="2" borderId="18" xfId="0" applyNumberFormat="1" applyFont="1" applyFill="1" applyBorder="1" applyAlignment="1">
      <alignment horizontal="center"/>
    </xf>
    <xf numFmtId="0" fontId="1" fillId="0" borderId="0" xfId="0" applyFont="1" applyBorder="1" applyAlignment="1"/>
    <xf numFmtId="0" fontId="1" fillId="0" borderId="7" xfId="0" applyFont="1" applyBorder="1" applyAlignment="1"/>
    <xf numFmtId="0" fontId="1" fillId="0" borderId="0" xfId="0" applyFont="1" applyFill="1" applyBorder="1" applyAlignment="1"/>
    <xf numFmtId="0" fontId="3" fillId="0" borderId="3" xfId="0" applyFont="1" applyBorder="1" applyAlignment="1">
      <alignment horizontal="center"/>
    </xf>
    <xf numFmtId="1" fontId="1" fillId="3" borderId="29" xfId="0" applyNumberFormat="1" applyFont="1" applyFill="1" applyBorder="1" applyAlignment="1">
      <alignment horizontal="center"/>
    </xf>
    <xf numFmtId="1" fontId="1" fillId="3" borderId="30" xfId="0" applyNumberFormat="1" applyFont="1" applyFill="1" applyBorder="1" applyAlignment="1">
      <alignment horizontal="center"/>
    </xf>
    <xf numFmtId="1" fontId="1" fillId="3" borderId="31" xfId="0" applyNumberFormat="1" applyFont="1" applyFill="1" applyBorder="1" applyAlignment="1">
      <alignment horizontal="center"/>
    </xf>
    <xf numFmtId="1" fontId="1" fillId="3" borderId="32" xfId="0" applyNumberFormat="1" applyFont="1" applyFill="1" applyBorder="1" applyAlignment="1">
      <alignment horizontal="center"/>
    </xf>
    <xf numFmtId="1" fontId="1" fillId="3" borderId="33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8</xdr:row>
      <xdr:rowOff>38100</xdr:rowOff>
    </xdr:from>
    <xdr:to>
      <xdr:col>8</xdr:col>
      <xdr:colOff>514350</xdr:colOff>
      <xdr:row>32</xdr:row>
      <xdr:rowOff>76200</xdr:rowOff>
    </xdr:to>
    <xdr:pic>
      <xdr:nvPicPr>
        <xdr:cNvPr id="1026" name="Picture 2" descr="gen3_cam_spe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362075"/>
          <a:ext cx="3876675" cy="392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752475</xdr:colOff>
      <xdr:row>7</xdr:row>
      <xdr:rowOff>152400</xdr:rowOff>
    </xdr:from>
    <xdr:to>
      <xdr:col>6</xdr:col>
      <xdr:colOff>638175</xdr:colOff>
      <xdr:row>9</xdr:row>
      <xdr:rowOff>19050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515100" y="1314450"/>
          <a:ext cx="6477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CA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360° BTDC</a:t>
          </a:r>
        </a:p>
      </xdr:txBody>
    </xdr:sp>
    <xdr:clientData/>
  </xdr:twoCellAnchor>
  <xdr:twoCellAnchor>
    <xdr:from>
      <xdr:col>6</xdr:col>
      <xdr:colOff>66675</xdr:colOff>
      <xdr:row>30</xdr:row>
      <xdr:rowOff>95250</xdr:rowOff>
    </xdr:from>
    <xdr:to>
      <xdr:col>6</xdr:col>
      <xdr:colOff>704850</xdr:colOff>
      <xdr:row>31</xdr:row>
      <xdr:rowOff>123825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591300" y="4981575"/>
          <a:ext cx="6381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CA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180° BTDC</a:t>
          </a:r>
        </a:p>
      </xdr:txBody>
    </xdr:sp>
    <xdr:clientData/>
  </xdr:twoCellAnchor>
  <xdr:twoCellAnchor>
    <xdr:from>
      <xdr:col>8</xdr:col>
      <xdr:colOff>171450</xdr:colOff>
      <xdr:row>19</xdr:row>
      <xdr:rowOff>47625</xdr:rowOff>
    </xdr:from>
    <xdr:to>
      <xdr:col>9</xdr:col>
      <xdr:colOff>57150</xdr:colOff>
      <xdr:row>20</xdr:row>
      <xdr:rowOff>66675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8220075" y="3152775"/>
          <a:ext cx="6477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CA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270° BTDC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A4" workbookViewId="0">
      <selection activeCell="D21" sqref="D21"/>
    </sheetView>
  </sheetViews>
  <sheetFormatPr baseColWidth="10" defaultRowHeight="12.75" x14ac:dyDescent="0.2"/>
  <cols>
    <col min="1" max="1" width="34.42578125" style="1" bestFit="1" customWidth="1"/>
    <col min="2" max="2" width="11.42578125" style="2"/>
    <col min="3" max="3" width="14.5703125" style="1" bestFit="1" customWidth="1"/>
    <col min="4" max="4" width="11.42578125" style="2"/>
    <col min="5" max="5" width="14.5703125" style="1" bestFit="1" customWidth="1"/>
    <col min="6" max="16384" width="11.42578125" style="1"/>
  </cols>
  <sheetData>
    <row r="1" spans="1:12" x14ac:dyDescent="0.2">
      <c r="A1" s="14" t="s">
        <v>0</v>
      </c>
    </row>
    <row r="2" spans="1:12" ht="13.5" thickBot="1" x14ac:dyDescent="0.25"/>
    <row r="3" spans="1:12" ht="13.5" thickBot="1" x14ac:dyDescent="0.25">
      <c r="A3" s="14" t="s">
        <v>30</v>
      </c>
      <c r="B3" s="15">
        <v>367</v>
      </c>
      <c r="C3" s="58" t="s">
        <v>4</v>
      </c>
      <c r="E3" s="60" t="s">
        <v>32</v>
      </c>
      <c r="F3" s="68" t="s">
        <v>34</v>
      </c>
      <c r="G3" s="69"/>
      <c r="H3" s="69"/>
      <c r="I3" s="69"/>
      <c r="J3" s="69"/>
      <c r="K3" s="69"/>
      <c r="L3" s="70"/>
    </row>
    <row r="4" spans="1:12" ht="13.5" thickBot="1" x14ac:dyDescent="0.25">
      <c r="A4" s="14" t="s">
        <v>31</v>
      </c>
      <c r="B4" s="15">
        <v>127</v>
      </c>
      <c r="C4" s="58" t="s">
        <v>4</v>
      </c>
      <c r="F4" s="68" t="s">
        <v>33</v>
      </c>
      <c r="G4" s="69"/>
      <c r="H4" s="69"/>
      <c r="I4" s="69"/>
      <c r="J4" s="69"/>
      <c r="K4" s="69"/>
      <c r="L4" s="70"/>
    </row>
    <row r="5" spans="1:12" x14ac:dyDescent="0.2">
      <c r="A5" s="14" t="s">
        <v>1</v>
      </c>
      <c r="B5" s="17">
        <f>B3-(B6/2)</f>
        <v>247</v>
      </c>
      <c r="C5" s="14" t="s">
        <v>4</v>
      </c>
      <c r="D5" s="4"/>
      <c r="E5" s="59"/>
      <c r="F5" s="57"/>
      <c r="G5" s="57"/>
    </row>
    <row r="6" spans="1:12" x14ac:dyDescent="0.2">
      <c r="A6" s="14" t="s">
        <v>2</v>
      </c>
      <c r="B6" s="15">
        <v>240</v>
      </c>
      <c r="C6" s="14" t="s">
        <v>3</v>
      </c>
    </row>
    <row r="7" spans="1:12" x14ac:dyDescent="0.2">
      <c r="A7" s="14" t="s">
        <v>5</v>
      </c>
      <c r="B7" s="16">
        <v>8.6999999999999993</v>
      </c>
      <c r="C7" s="14" t="s">
        <v>6</v>
      </c>
    </row>
    <row r="8" spans="1:12" x14ac:dyDescent="0.2">
      <c r="E8" s="67" t="s">
        <v>13</v>
      </c>
      <c r="F8" s="67"/>
    </row>
    <row r="9" spans="1:12" x14ac:dyDescent="0.2">
      <c r="A9" s="14" t="s">
        <v>14</v>
      </c>
      <c r="B9" s="15">
        <v>3</v>
      </c>
      <c r="C9" s="14" t="s">
        <v>3</v>
      </c>
    </row>
    <row r="10" spans="1:12" x14ac:dyDescent="0.2">
      <c r="A10" s="14" t="s">
        <v>15</v>
      </c>
      <c r="B10" s="15">
        <v>10</v>
      </c>
      <c r="C10" s="14" t="s">
        <v>3</v>
      </c>
    </row>
    <row r="11" spans="1:12" x14ac:dyDescent="0.2">
      <c r="A11" s="14" t="s">
        <v>16</v>
      </c>
      <c r="B11" s="15">
        <v>14</v>
      </c>
      <c r="C11" s="14" t="s">
        <v>3</v>
      </c>
    </row>
    <row r="12" spans="1:12" x14ac:dyDescent="0.2">
      <c r="A12" s="14" t="s">
        <v>17</v>
      </c>
      <c r="B12" s="15">
        <v>27</v>
      </c>
      <c r="C12" s="14" t="s">
        <v>3</v>
      </c>
    </row>
    <row r="13" spans="1:12" x14ac:dyDescent="0.2">
      <c r="A13" s="14" t="s">
        <v>18</v>
      </c>
      <c r="B13" s="15">
        <v>28</v>
      </c>
      <c r="C13" s="14" t="s">
        <v>3</v>
      </c>
    </row>
    <row r="14" spans="1:12" x14ac:dyDescent="0.2">
      <c r="A14" s="14" t="s">
        <v>19</v>
      </c>
      <c r="B14" s="15">
        <v>35</v>
      </c>
      <c r="C14" s="14" t="s">
        <v>3</v>
      </c>
    </row>
    <row r="15" spans="1:12" x14ac:dyDescent="0.2">
      <c r="A15" s="14" t="s">
        <v>24</v>
      </c>
      <c r="B15" s="15">
        <v>42</v>
      </c>
      <c r="C15" s="14" t="s">
        <v>3</v>
      </c>
    </row>
    <row r="16" spans="1:12" x14ac:dyDescent="0.2">
      <c r="A16" s="14" t="s">
        <v>25</v>
      </c>
      <c r="B16" s="15">
        <v>49</v>
      </c>
      <c r="C16" s="14" t="s">
        <v>3</v>
      </c>
    </row>
    <row r="17" spans="1:3" x14ac:dyDescent="0.2">
      <c r="A17" s="14" t="s">
        <v>26</v>
      </c>
      <c r="B17" s="15">
        <v>49</v>
      </c>
      <c r="C17" s="14" t="s">
        <v>3</v>
      </c>
    </row>
    <row r="18" spans="1:3" x14ac:dyDescent="0.2">
      <c r="A18" s="14" t="s">
        <v>27</v>
      </c>
      <c r="B18" s="15">
        <v>49</v>
      </c>
      <c r="C18" s="14" t="s">
        <v>3</v>
      </c>
    </row>
    <row r="19" spans="1:3" x14ac:dyDescent="0.2">
      <c r="A19" s="14" t="s">
        <v>28</v>
      </c>
      <c r="B19" s="15">
        <v>49</v>
      </c>
      <c r="C19" s="14" t="s">
        <v>3</v>
      </c>
    </row>
    <row r="20" spans="1:3" x14ac:dyDescent="0.2">
      <c r="A20" s="14" t="s">
        <v>29</v>
      </c>
      <c r="B20" s="15">
        <v>49</v>
      </c>
      <c r="C20" s="14" t="s">
        <v>3</v>
      </c>
    </row>
    <row r="24" spans="1:3" x14ac:dyDescent="0.2">
      <c r="A24" s="13" t="s">
        <v>8</v>
      </c>
      <c r="B24" s="71" t="s">
        <v>9</v>
      </c>
      <c r="C24" s="71"/>
    </row>
    <row r="25" spans="1:3" x14ac:dyDescent="0.2">
      <c r="B25" s="72" t="s">
        <v>12</v>
      </c>
      <c r="C25" s="72"/>
    </row>
    <row r="26" spans="1:3" x14ac:dyDescent="0.2">
      <c r="B26" s="66" t="s">
        <v>10</v>
      </c>
      <c r="C26" s="66"/>
    </row>
  </sheetData>
  <mergeCells count="6">
    <mergeCell ref="B26:C26"/>
    <mergeCell ref="E8:F8"/>
    <mergeCell ref="F3:L3"/>
    <mergeCell ref="F4:L4"/>
    <mergeCell ref="B24:C24"/>
    <mergeCell ref="B25:C25"/>
  </mergeCells>
  <phoneticPr fontId="2" type="noConversion"/>
  <pageMargins left="0.7" right="0.7" top="0.75" bottom="0.75" header="0.3" footer="0.3"/>
  <pageSetup orientation="portrait" r:id="rId1"/>
  <cellWatches>
    <cellWatch r="D5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A22" workbookViewId="0">
      <selection activeCell="B64" sqref="B64"/>
    </sheetView>
  </sheetViews>
  <sheetFormatPr baseColWidth="10" defaultRowHeight="12.75" x14ac:dyDescent="0.2"/>
  <cols>
    <col min="1" max="1" width="9.7109375" style="1" customWidth="1"/>
    <col min="2" max="13" width="6.7109375" style="1" customWidth="1"/>
    <col min="14" max="16384" width="11.42578125" style="1"/>
  </cols>
  <sheetData>
    <row r="1" spans="1:13" ht="14.1" customHeight="1" thickBot="1" x14ac:dyDescent="0.25">
      <c r="A1" s="73" t="s">
        <v>22</v>
      </c>
      <c r="B1" s="74"/>
      <c r="C1" s="74"/>
      <c r="D1" s="74"/>
      <c r="E1" s="74"/>
      <c r="F1" s="75"/>
    </row>
    <row r="2" spans="1:13" ht="14.1" customHeight="1" thickBot="1" x14ac:dyDescent="0.25"/>
    <row r="3" spans="1:13" ht="14.1" customHeight="1" x14ac:dyDescent="0.2">
      <c r="A3" s="5">
        <v>240</v>
      </c>
      <c r="B3" s="45">
        <v>2</v>
      </c>
      <c r="C3" s="46">
        <v>4</v>
      </c>
      <c r="D3" s="46">
        <v>5</v>
      </c>
      <c r="E3" s="46">
        <f>5</f>
        <v>5</v>
      </c>
      <c r="F3" s="46">
        <v>5</v>
      </c>
      <c r="G3" s="46">
        <v>5</v>
      </c>
      <c r="H3" s="47">
        <v>5</v>
      </c>
      <c r="I3" s="47">
        <v>7</v>
      </c>
      <c r="J3" s="47">
        <v>9</v>
      </c>
      <c r="K3" s="47">
        <v>11</v>
      </c>
      <c r="L3" s="47">
        <v>13</v>
      </c>
      <c r="M3" s="48">
        <v>13</v>
      </c>
    </row>
    <row r="4" spans="1:13" ht="14.1" customHeight="1" x14ac:dyDescent="0.2">
      <c r="A4" s="6">
        <v>190</v>
      </c>
      <c r="B4" s="49">
        <v>2</v>
      </c>
      <c r="C4" s="50">
        <v>4</v>
      </c>
      <c r="D4" s="50">
        <v>5</v>
      </c>
      <c r="E4" s="50">
        <v>5</v>
      </c>
      <c r="F4" s="50">
        <v>5</v>
      </c>
      <c r="G4" s="50">
        <v>5</v>
      </c>
      <c r="H4" s="51">
        <v>5</v>
      </c>
      <c r="I4" s="51">
        <v>7</v>
      </c>
      <c r="J4" s="51">
        <v>9</v>
      </c>
      <c r="K4" s="51">
        <v>11</v>
      </c>
      <c r="L4" s="51">
        <v>13</v>
      </c>
      <c r="M4" s="52">
        <v>13</v>
      </c>
    </row>
    <row r="5" spans="1:13" ht="14.1" customHeight="1" x14ac:dyDescent="0.2">
      <c r="A5" s="6">
        <v>145</v>
      </c>
      <c r="B5" s="49">
        <v>2</v>
      </c>
      <c r="C5" s="50">
        <v>4</v>
      </c>
      <c r="D5" s="50">
        <v>5</v>
      </c>
      <c r="E5" s="50">
        <v>5</v>
      </c>
      <c r="F5" s="50">
        <v>5</v>
      </c>
      <c r="G5" s="50">
        <v>5</v>
      </c>
      <c r="H5" s="51">
        <v>5</v>
      </c>
      <c r="I5" s="51">
        <v>7</v>
      </c>
      <c r="J5" s="51">
        <v>9</v>
      </c>
      <c r="K5" s="51">
        <v>11</v>
      </c>
      <c r="L5" s="51">
        <v>13</v>
      </c>
      <c r="M5" s="52">
        <v>13</v>
      </c>
    </row>
    <row r="6" spans="1:13" ht="14.1" customHeight="1" x14ac:dyDescent="0.2">
      <c r="A6" s="6">
        <v>100</v>
      </c>
      <c r="B6" s="49">
        <v>2</v>
      </c>
      <c r="C6" s="50">
        <v>4</v>
      </c>
      <c r="D6" s="50">
        <v>5</v>
      </c>
      <c r="E6" s="50">
        <v>5</v>
      </c>
      <c r="F6" s="50">
        <v>5</v>
      </c>
      <c r="G6" s="50">
        <v>5</v>
      </c>
      <c r="H6" s="51">
        <v>5</v>
      </c>
      <c r="I6" s="51">
        <v>7</v>
      </c>
      <c r="J6" s="51">
        <v>9</v>
      </c>
      <c r="K6" s="51">
        <v>11</v>
      </c>
      <c r="L6" s="51">
        <v>13</v>
      </c>
      <c r="M6" s="52">
        <v>13</v>
      </c>
    </row>
    <row r="7" spans="1:13" ht="14.1" customHeight="1" x14ac:dyDescent="0.2">
      <c r="A7" s="6">
        <v>90</v>
      </c>
      <c r="B7" s="49">
        <v>2</v>
      </c>
      <c r="C7" s="50">
        <v>4</v>
      </c>
      <c r="D7" s="50">
        <v>5</v>
      </c>
      <c r="E7" s="50">
        <v>5</v>
      </c>
      <c r="F7" s="50">
        <v>5</v>
      </c>
      <c r="G7" s="50">
        <v>5</v>
      </c>
      <c r="H7" s="51">
        <v>5</v>
      </c>
      <c r="I7" s="51">
        <v>7</v>
      </c>
      <c r="J7" s="51">
        <v>9</v>
      </c>
      <c r="K7" s="51">
        <v>11</v>
      </c>
      <c r="L7" s="51">
        <v>13</v>
      </c>
      <c r="M7" s="52">
        <v>13</v>
      </c>
    </row>
    <row r="8" spans="1:13" ht="14.1" customHeight="1" x14ac:dyDescent="0.2">
      <c r="A8" s="6">
        <v>80</v>
      </c>
      <c r="B8" s="49">
        <v>2</v>
      </c>
      <c r="C8" s="50">
        <v>4</v>
      </c>
      <c r="D8" s="50">
        <v>5</v>
      </c>
      <c r="E8" s="50">
        <v>5</v>
      </c>
      <c r="F8" s="50">
        <v>5</v>
      </c>
      <c r="G8" s="50">
        <v>5</v>
      </c>
      <c r="H8" s="51">
        <v>5</v>
      </c>
      <c r="I8" s="51">
        <v>7</v>
      </c>
      <c r="J8" s="51">
        <v>9</v>
      </c>
      <c r="K8" s="51">
        <v>11</v>
      </c>
      <c r="L8" s="51">
        <v>13</v>
      </c>
      <c r="M8" s="52">
        <v>13</v>
      </c>
    </row>
    <row r="9" spans="1:13" ht="14.1" customHeight="1" x14ac:dyDescent="0.2">
      <c r="A9" s="19">
        <v>70</v>
      </c>
      <c r="B9" s="53">
        <v>2</v>
      </c>
      <c r="C9" s="50">
        <v>4</v>
      </c>
      <c r="D9" s="51">
        <v>5</v>
      </c>
      <c r="E9" s="51">
        <v>5</v>
      </c>
      <c r="F9" s="51">
        <v>5</v>
      </c>
      <c r="G9" s="51">
        <v>5</v>
      </c>
      <c r="H9" s="51">
        <v>5</v>
      </c>
      <c r="I9" s="51">
        <v>7</v>
      </c>
      <c r="J9" s="51">
        <v>9</v>
      </c>
      <c r="K9" s="51">
        <v>11</v>
      </c>
      <c r="L9" s="51">
        <v>13</v>
      </c>
      <c r="M9" s="52">
        <v>13</v>
      </c>
    </row>
    <row r="10" spans="1:13" ht="14.1" customHeight="1" x14ac:dyDescent="0.2">
      <c r="A10" s="19">
        <v>60</v>
      </c>
      <c r="B10" s="53">
        <v>2</v>
      </c>
      <c r="C10" s="50">
        <v>4</v>
      </c>
      <c r="D10" s="51">
        <v>5</v>
      </c>
      <c r="E10" s="51">
        <v>5</v>
      </c>
      <c r="F10" s="51">
        <v>5</v>
      </c>
      <c r="G10" s="51">
        <v>5</v>
      </c>
      <c r="H10" s="51">
        <v>5</v>
      </c>
      <c r="I10" s="51">
        <v>7</v>
      </c>
      <c r="J10" s="51">
        <v>9</v>
      </c>
      <c r="K10" s="51">
        <v>11</v>
      </c>
      <c r="L10" s="51">
        <v>13</v>
      </c>
      <c r="M10" s="52">
        <v>13</v>
      </c>
    </row>
    <row r="11" spans="1:13" ht="14.1" customHeight="1" x14ac:dyDescent="0.2">
      <c r="A11" s="19">
        <v>50</v>
      </c>
      <c r="B11" s="53">
        <v>2</v>
      </c>
      <c r="C11" s="50">
        <v>4</v>
      </c>
      <c r="D11" s="51">
        <v>5</v>
      </c>
      <c r="E11" s="51">
        <v>5</v>
      </c>
      <c r="F11" s="51">
        <v>5</v>
      </c>
      <c r="G11" s="51">
        <v>5</v>
      </c>
      <c r="H11" s="51">
        <v>5</v>
      </c>
      <c r="I11" s="51">
        <v>7</v>
      </c>
      <c r="J11" s="51">
        <v>9</v>
      </c>
      <c r="K11" s="51">
        <v>11</v>
      </c>
      <c r="L11" s="51">
        <v>13</v>
      </c>
      <c r="M11" s="52">
        <v>13</v>
      </c>
    </row>
    <row r="12" spans="1:13" ht="14.1" customHeight="1" x14ac:dyDescent="0.2">
      <c r="A12" s="19">
        <v>40</v>
      </c>
      <c r="B12" s="53">
        <v>2</v>
      </c>
      <c r="C12" s="50">
        <v>4</v>
      </c>
      <c r="D12" s="51">
        <v>5</v>
      </c>
      <c r="E12" s="51">
        <v>5</v>
      </c>
      <c r="F12" s="51">
        <v>5</v>
      </c>
      <c r="G12" s="51">
        <v>5</v>
      </c>
      <c r="H12" s="51">
        <v>5</v>
      </c>
      <c r="I12" s="51">
        <v>7</v>
      </c>
      <c r="J12" s="51">
        <v>9</v>
      </c>
      <c r="K12" s="51">
        <v>11</v>
      </c>
      <c r="L12" s="51">
        <v>13</v>
      </c>
      <c r="M12" s="52">
        <v>13</v>
      </c>
    </row>
    <row r="13" spans="1:13" ht="14.1" customHeight="1" x14ac:dyDescent="0.2">
      <c r="A13" s="19">
        <v>30</v>
      </c>
      <c r="B13" s="53">
        <v>2</v>
      </c>
      <c r="C13" s="50">
        <v>4</v>
      </c>
      <c r="D13" s="51">
        <v>5</v>
      </c>
      <c r="E13" s="51">
        <v>5</v>
      </c>
      <c r="F13" s="51">
        <v>5</v>
      </c>
      <c r="G13" s="51">
        <v>5</v>
      </c>
      <c r="H13" s="51">
        <v>5</v>
      </c>
      <c r="I13" s="51">
        <v>7</v>
      </c>
      <c r="J13" s="51">
        <v>9</v>
      </c>
      <c r="K13" s="51">
        <v>11</v>
      </c>
      <c r="L13" s="51">
        <v>13</v>
      </c>
      <c r="M13" s="52">
        <v>13</v>
      </c>
    </row>
    <row r="14" spans="1:13" ht="14.1" customHeight="1" thickBot="1" x14ac:dyDescent="0.25">
      <c r="A14" s="19">
        <v>20</v>
      </c>
      <c r="B14" s="54">
        <v>2</v>
      </c>
      <c r="C14" s="55">
        <v>4</v>
      </c>
      <c r="D14" s="55">
        <v>5</v>
      </c>
      <c r="E14" s="55">
        <v>5</v>
      </c>
      <c r="F14" s="55">
        <v>5</v>
      </c>
      <c r="G14" s="55">
        <v>5</v>
      </c>
      <c r="H14" s="55">
        <v>5</v>
      </c>
      <c r="I14" s="55">
        <v>7</v>
      </c>
      <c r="J14" s="55">
        <v>9</v>
      </c>
      <c r="K14" s="55">
        <v>11</v>
      </c>
      <c r="L14" s="55">
        <v>13</v>
      </c>
      <c r="M14" s="56">
        <v>13</v>
      </c>
    </row>
    <row r="15" spans="1:13" ht="14.1" customHeight="1" thickBot="1" x14ac:dyDescent="0.25">
      <c r="A15" s="7" t="s">
        <v>7</v>
      </c>
      <c r="B15" s="20">
        <v>600</v>
      </c>
      <c r="C15" s="8">
        <v>1300</v>
      </c>
      <c r="D15" s="8">
        <v>1700</v>
      </c>
      <c r="E15" s="8">
        <v>2400</v>
      </c>
      <c r="F15" s="8">
        <v>3100</v>
      </c>
      <c r="G15" s="9">
        <v>3800</v>
      </c>
      <c r="H15" s="21">
        <v>4500</v>
      </c>
      <c r="I15" s="21">
        <v>5200</v>
      </c>
      <c r="J15" s="21">
        <v>5900</v>
      </c>
      <c r="K15" s="21">
        <v>6600</v>
      </c>
      <c r="L15" s="21">
        <v>7300</v>
      </c>
      <c r="M15" s="22">
        <v>8000</v>
      </c>
    </row>
    <row r="16" spans="1:13" ht="14.1" customHeight="1" thickBot="1" x14ac:dyDescent="0.25">
      <c r="A16" s="3"/>
      <c r="B16" s="4"/>
      <c r="C16" s="4"/>
      <c r="D16" s="4"/>
      <c r="E16" s="4"/>
      <c r="F16" s="4"/>
      <c r="G16" s="4"/>
    </row>
    <row r="17" spans="1:13" ht="14.1" customHeight="1" thickBot="1" x14ac:dyDescent="0.25">
      <c r="A17" s="73" t="s">
        <v>23</v>
      </c>
      <c r="B17" s="74"/>
      <c r="C17" s="74"/>
      <c r="D17" s="74"/>
      <c r="E17" s="74"/>
      <c r="F17" s="75"/>
    </row>
    <row r="18" spans="1:13" ht="14.1" customHeight="1" thickBot="1" x14ac:dyDescent="0.25"/>
    <row r="19" spans="1:13" ht="14.1" customHeight="1" x14ac:dyDescent="0.2">
      <c r="A19" s="35">
        <f>$A$3</f>
        <v>240</v>
      </c>
      <c r="B19" s="26">
        <f t="shared" ref="B19:M29" si="0">((((B$31/60)*2*PI())/1000)*(180/PI()))*B$14</f>
        <v>7.2</v>
      </c>
      <c r="C19" s="27">
        <f t="shared" si="0"/>
        <v>31.2</v>
      </c>
      <c r="D19" s="27">
        <f t="shared" si="0"/>
        <v>51</v>
      </c>
      <c r="E19" s="27">
        <f t="shared" si="0"/>
        <v>72</v>
      </c>
      <c r="F19" s="27">
        <f t="shared" si="0"/>
        <v>92.999999999999986</v>
      </c>
      <c r="G19" s="27">
        <f t="shared" si="0"/>
        <v>114</v>
      </c>
      <c r="H19" s="27">
        <f t="shared" si="0"/>
        <v>135</v>
      </c>
      <c r="I19" s="27">
        <f t="shared" si="0"/>
        <v>218.4</v>
      </c>
      <c r="J19" s="27">
        <f t="shared" si="0"/>
        <v>318.59999999999997</v>
      </c>
      <c r="K19" s="27">
        <f t="shared" si="0"/>
        <v>435.6</v>
      </c>
      <c r="L19" s="27">
        <f t="shared" si="0"/>
        <v>569.40000000000009</v>
      </c>
      <c r="M19" s="28">
        <f t="shared" si="0"/>
        <v>624.00000000000011</v>
      </c>
    </row>
    <row r="20" spans="1:13" ht="14.1" customHeight="1" x14ac:dyDescent="0.2">
      <c r="A20" s="24">
        <f>$A$4</f>
        <v>190</v>
      </c>
      <c r="B20" s="29">
        <f t="shared" si="0"/>
        <v>7.2</v>
      </c>
      <c r="C20" s="30">
        <f t="shared" si="0"/>
        <v>31.2</v>
      </c>
      <c r="D20" s="30">
        <f t="shared" si="0"/>
        <v>51</v>
      </c>
      <c r="E20" s="30">
        <f t="shared" si="0"/>
        <v>72</v>
      </c>
      <c r="F20" s="30">
        <f t="shared" si="0"/>
        <v>92.999999999999986</v>
      </c>
      <c r="G20" s="30">
        <f t="shared" si="0"/>
        <v>114</v>
      </c>
      <c r="H20" s="30">
        <f t="shared" si="0"/>
        <v>135</v>
      </c>
      <c r="I20" s="30">
        <f t="shared" si="0"/>
        <v>218.4</v>
      </c>
      <c r="J20" s="30">
        <f t="shared" si="0"/>
        <v>318.59999999999997</v>
      </c>
      <c r="K20" s="30">
        <f t="shared" si="0"/>
        <v>435.6</v>
      </c>
      <c r="L20" s="30">
        <f t="shared" si="0"/>
        <v>569.40000000000009</v>
      </c>
      <c r="M20" s="31">
        <f t="shared" si="0"/>
        <v>624.00000000000011</v>
      </c>
    </row>
    <row r="21" spans="1:13" ht="14.1" customHeight="1" x14ac:dyDescent="0.2">
      <c r="A21" s="24">
        <f>$A$5</f>
        <v>145</v>
      </c>
      <c r="B21" s="29">
        <f t="shared" si="0"/>
        <v>7.2</v>
      </c>
      <c r="C21" s="30">
        <f t="shared" si="0"/>
        <v>31.2</v>
      </c>
      <c r="D21" s="30">
        <f t="shared" si="0"/>
        <v>51</v>
      </c>
      <c r="E21" s="30">
        <f t="shared" si="0"/>
        <v>72</v>
      </c>
      <c r="F21" s="30">
        <f t="shared" si="0"/>
        <v>92.999999999999986</v>
      </c>
      <c r="G21" s="30">
        <f t="shared" si="0"/>
        <v>114</v>
      </c>
      <c r="H21" s="30">
        <f t="shared" si="0"/>
        <v>135</v>
      </c>
      <c r="I21" s="30">
        <f t="shared" si="0"/>
        <v>218.4</v>
      </c>
      <c r="J21" s="30">
        <f t="shared" si="0"/>
        <v>318.59999999999997</v>
      </c>
      <c r="K21" s="30">
        <f t="shared" si="0"/>
        <v>435.6</v>
      </c>
      <c r="L21" s="30">
        <f t="shared" si="0"/>
        <v>569.40000000000009</v>
      </c>
      <c r="M21" s="31">
        <f t="shared" si="0"/>
        <v>624.00000000000011</v>
      </c>
    </row>
    <row r="22" spans="1:13" ht="14.1" customHeight="1" x14ac:dyDescent="0.2">
      <c r="A22" s="24">
        <f>$A$6</f>
        <v>100</v>
      </c>
      <c r="B22" s="29">
        <f t="shared" si="0"/>
        <v>7.2</v>
      </c>
      <c r="C22" s="30">
        <f t="shared" si="0"/>
        <v>31.2</v>
      </c>
      <c r="D22" s="30">
        <f t="shared" si="0"/>
        <v>51</v>
      </c>
      <c r="E22" s="30">
        <f t="shared" si="0"/>
        <v>72</v>
      </c>
      <c r="F22" s="30">
        <f t="shared" si="0"/>
        <v>92.999999999999986</v>
      </c>
      <c r="G22" s="30">
        <f t="shared" si="0"/>
        <v>114</v>
      </c>
      <c r="H22" s="30">
        <f t="shared" si="0"/>
        <v>135</v>
      </c>
      <c r="I22" s="30">
        <f t="shared" si="0"/>
        <v>218.4</v>
      </c>
      <c r="J22" s="30">
        <f t="shared" si="0"/>
        <v>318.59999999999997</v>
      </c>
      <c r="K22" s="30">
        <f t="shared" si="0"/>
        <v>435.6</v>
      </c>
      <c r="L22" s="30">
        <f t="shared" si="0"/>
        <v>569.40000000000009</v>
      </c>
      <c r="M22" s="31">
        <f t="shared" si="0"/>
        <v>624.00000000000011</v>
      </c>
    </row>
    <row r="23" spans="1:13" ht="14.1" customHeight="1" x14ac:dyDescent="0.2">
      <c r="A23" s="24">
        <f>$A$7</f>
        <v>90</v>
      </c>
      <c r="B23" s="29">
        <f t="shared" si="0"/>
        <v>7.2</v>
      </c>
      <c r="C23" s="30">
        <f t="shared" si="0"/>
        <v>31.2</v>
      </c>
      <c r="D23" s="30">
        <f t="shared" si="0"/>
        <v>51</v>
      </c>
      <c r="E23" s="30">
        <f t="shared" si="0"/>
        <v>72</v>
      </c>
      <c r="F23" s="30">
        <f t="shared" si="0"/>
        <v>92.999999999999986</v>
      </c>
      <c r="G23" s="30">
        <f t="shared" si="0"/>
        <v>114</v>
      </c>
      <c r="H23" s="30">
        <f t="shared" si="0"/>
        <v>135</v>
      </c>
      <c r="I23" s="30">
        <f t="shared" si="0"/>
        <v>218.4</v>
      </c>
      <c r="J23" s="30">
        <f t="shared" si="0"/>
        <v>318.59999999999997</v>
      </c>
      <c r="K23" s="30">
        <f t="shared" si="0"/>
        <v>435.6</v>
      </c>
      <c r="L23" s="30">
        <f t="shared" si="0"/>
        <v>569.40000000000009</v>
      </c>
      <c r="M23" s="31">
        <f t="shared" si="0"/>
        <v>624.00000000000011</v>
      </c>
    </row>
    <row r="24" spans="1:13" ht="14.1" customHeight="1" x14ac:dyDescent="0.2">
      <c r="A24" s="24">
        <f>$A$8</f>
        <v>80</v>
      </c>
      <c r="B24" s="29">
        <f t="shared" si="0"/>
        <v>7.2</v>
      </c>
      <c r="C24" s="30">
        <f t="shared" si="0"/>
        <v>31.2</v>
      </c>
      <c r="D24" s="30">
        <f t="shared" si="0"/>
        <v>51</v>
      </c>
      <c r="E24" s="30">
        <f t="shared" si="0"/>
        <v>72</v>
      </c>
      <c r="F24" s="30">
        <f t="shared" si="0"/>
        <v>92.999999999999986</v>
      </c>
      <c r="G24" s="30">
        <f t="shared" si="0"/>
        <v>114</v>
      </c>
      <c r="H24" s="30">
        <f t="shared" si="0"/>
        <v>135</v>
      </c>
      <c r="I24" s="30">
        <f t="shared" si="0"/>
        <v>218.4</v>
      </c>
      <c r="J24" s="30">
        <f t="shared" si="0"/>
        <v>318.59999999999997</v>
      </c>
      <c r="K24" s="30">
        <f t="shared" si="0"/>
        <v>435.6</v>
      </c>
      <c r="L24" s="30">
        <f t="shared" si="0"/>
        <v>569.40000000000009</v>
      </c>
      <c r="M24" s="31">
        <f t="shared" si="0"/>
        <v>624.00000000000011</v>
      </c>
    </row>
    <row r="25" spans="1:13" ht="14.1" customHeight="1" x14ac:dyDescent="0.2">
      <c r="A25" s="24">
        <f>$A$9</f>
        <v>70</v>
      </c>
      <c r="B25" s="29">
        <f t="shared" si="0"/>
        <v>7.2</v>
      </c>
      <c r="C25" s="30">
        <f t="shared" si="0"/>
        <v>31.2</v>
      </c>
      <c r="D25" s="30">
        <f t="shared" si="0"/>
        <v>51</v>
      </c>
      <c r="E25" s="30">
        <f t="shared" si="0"/>
        <v>72</v>
      </c>
      <c r="F25" s="30">
        <f t="shared" si="0"/>
        <v>92.999999999999986</v>
      </c>
      <c r="G25" s="30">
        <f t="shared" si="0"/>
        <v>114</v>
      </c>
      <c r="H25" s="30">
        <f t="shared" si="0"/>
        <v>135</v>
      </c>
      <c r="I25" s="30">
        <f t="shared" si="0"/>
        <v>218.4</v>
      </c>
      <c r="J25" s="30">
        <f t="shared" si="0"/>
        <v>318.59999999999997</v>
      </c>
      <c r="K25" s="30">
        <f t="shared" si="0"/>
        <v>435.6</v>
      </c>
      <c r="L25" s="30">
        <f t="shared" si="0"/>
        <v>569.40000000000009</v>
      </c>
      <c r="M25" s="31">
        <f t="shared" si="0"/>
        <v>624.00000000000011</v>
      </c>
    </row>
    <row r="26" spans="1:13" ht="14.1" customHeight="1" x14ac:dyDescent="0.2">
      <c r="A26" s="24">
        <f>$A$10</f>
        <v>60</v>
      </c>
      <c r="B26" s="29">
        <f t="shared" si="0"/>
        <v>7.2</v>
      </c>
      <c r="C26" s="30">
        <f t="shared" si="0"/>
        <v>31.2</v>
      </c>
      <c r="D26" s="30">
        <f t="shared" si="0"/>
        <v>51</v>
      </c>
      <c r="E26" s="30">
        <f t="shared" si="0"/>
        <v>72</v>
      </c>
      <c r="F26" s="30">
        <f t="shared" si="0"/>
        <v>92.999999999999986</v>
      </c>
      <c r="G26" s="30">
        <f t="shared" si="0"/>
        <v>114</v>
      </c>
      <c r="H26" s="30">
        <f t="shared" si="0"/>
        <v>135</v>
      </c>
      <c r="I26" s="30">
        <f t="shared" si="0"/>
        <v>218.4</v>
      </c>
      <c r="J26" s="30">
        <f t="shared" si="0"/>
        <v>318.59999999999997</v>
      </c>
      <c r="K26" s="30">
        <f t="shared" si="0"/>
        <v>435.6</v>
      </c>
      <c r="L26" s="30">
        <f t="shared" si="0"/>
        <v>569.40000000000009</v>
      </c>
      <c r="M26" s="31">
        <f t="shared" si="0"/>
        <v>624.00000000000011</v>
      </c>
    </row>
    <row r="27" spans="1:13" ht="14.1" customHeight="1" x14ac:dyDescent="0.2">
      <c r="A27" s="24">
        <f>$A$11</f>
        <v>50</v>
      </c>
      <c r="B27" s="29">
        <f t="shared" si="0"/>
        <v>7.2</v>
      </c>
      <c r="C27" s="30">
        <f t="shared" si="0"/>
        <v>31.2</v>
      </c>
      <c r="D27" s="30">
        <f t="shared" si="0"/>
        <v>51</v>
      </c>
      <c r="E27" s="30">
        <f t="shared" si="0"/>
        <v>72</v>
      </c>
      <c r="F27" s="30">
        <f t="shared" si="0"/>
        <v>92.999999999999986</v>
      </c>
      <c r="G27" s="30">
        <f t="shared" si="0"/>
        <v>114</v>
      </c>
      <c r="H27" s="30">
        <f t="shared" si="0"/>
        <v>135</v>
      </c>
      <c r="I27" s="30">
        <f t="shared" si="0"/>
        <v>218.4</v>
      </c>
      <c r="J27" s="30">
        <f t="shared" si="0"/>
        <v>318.59999999999997</v>
      </c>
      <c r="K27" s="30">
        <f t="shared" si="0"/>
        <v>435.6</v>
      </c>
      <c r="L27" s="30">
        <f t="shared" si="0"/>
        <v>569.40000000000009</v>
      </c>
      <c r="M27" s="31">
        <f t="shared" si="0"/>
        <v>624.00000000000011</v>
      </c>
    </row>
    <row r="28" spans="1:13" ht="14.1" customHeight="1" x14ac:dyDescent="0.2">
      <c r="A28" s="24">
        <f>$A$12</f>
        <v>40</v>
      </c>
      <c r="B28" s="29">
        <f t="shared" si="0"/>
        <v>7.2</v>
      </c>
      <c r="C28" s="30">
        <f t="shared" si="0"/>
        <v>31.2</v>
      </c>
      <c r="D28" s="30">
        <f t="shared" si="0"/>
        <v>51</v>
      </c>
      <c r="E28" s="30">
        <f t="shared" si="0"/>
        <v>72</v>
      </c>
      <c r="F28" s="30">
        <f t="shared" si="0"/>
        <v>92.999999999999986</v>
      </c>
      <c r="G28" s="30">
        <f t="shared" si="0"/>
        <v>114</v>
      </c>
      <c r="H28" s="30">
        <f t="shared" si="0"/>
        <v>135</v>
      </c>
      <c r="I28" s="30">
        <f t="shared" si="0"/>
        <v>218.4</v>
      </c>
      <c r="J28" s="30">
        <f t="shared" si="0"/>
        <v>318.59999999999997</v>
      </c>
      <c r="K28" s="30">
        <f t="shared" si="0"/>
        <v>435.6</v>
      </c>
      <c r="L28" s="30">
        <f t="shared" si="0"/>
        <v>569.40000000000009</v>
      </c>
      <c r="M28" s="31">
        <f t="shared" si="0"/>
        <v>624.00000000000011</v>
      </c>
    </row>
    <row r="29" spans="1:13" ht="14.1" customHeight="1" x14ac:dyDescent="0.2">
      <c r="A29" s="24">
        <f>$A$13</f>
        <v>30</v>
      </c>
      <c r="B29" s="29">
        <f t="shared" si="0"/>
        <v>7.2</v>
      </c>
      <c r="C29" s="30">
        <f t="shared" si="0"/>
        <v>31.2</v>
      </c>
      <c r="D29" s="30">
        <f t="shared" si="0"/>
        <v>51</v>
      </c>
      <c r="E29" s="30">
        <f t="shared" si="0"/>
        <v>72</v>
      </c>
      <c r="F29" s="30">
        <f t="shared" si="0"/>
        <v>92.999999999999986</v>
      </c>
      <c r="G29" s="30">
        <f t="shared" si="0"/>
        <v>114</v>
      </c>
      <c r="H29" s="30">
        <f t="shared" si="0"/>
        <v>135</v>
      </c>
      <c r="I29" s="30">
        <f t="shared" si="0"/>
        <v>218.4</v>
      </c>
      <c r="J29" s="30">
        <f t="shared" si="0"/>
        <v>318.59999999999997</v>
      </c>
      <c r="K29" s="30">
        <f t="shared" si="0"/>
        <v>435.6</v>
      </c>
      <c r="L29" s="30">
        <f t="shared" si="0"/>
        <v>569.40000000000009</v>
      </c>
      <c r="M29" s="31">
        <f t="shared" si="0"/>
        <v>624.00000000000011</v>
      </c>
    </row>
    <row r="30" spans="1:13" ht="14.1" customHeight="1" thickBot="1" x14ac:dyDescent="0.25">
      <c r="A30" s="24">
        <f>$A$14</f>
        <v>20</v>
      </c>
      <c r="B30" s="32">
        <f>((((B$31/60)*2*PI())/1000)*(180/PI()))*B$14</f>
        <v>7.2</v>
      </c>
      <c r="C30" s="33">
        <f t="shared" ref="C30:M30" si="1">((((C$31/60)*2*PI())/1000)*(180/PI()))*C$14</f>
        <v>31.2</v>
      </c>
      <c r="D30" s="33">
        <f t="shared" si="1"/>
        <v>51</v>
      </c>
      <c r="E30" s="33">
        <f t="shared" si="1"/>
        <v>72</v>
      </c>
      <c r="F30" s="33">
        <f t="shared" si="1"/>
        <v>92.999999999999986</v>
      </c>
      <c r="G30" s="33">
        <f t="shared" si="1"/>
        <v>114</v>
      </c>
      <c r="H30" s="33">
        <f t="shared" si="1"/>
        <v>135</v>
      </c>
      <c r="I30" s="33">
        <f t="shared" si="1"/>
        <v>218.4</v>
      </c>
      <c r="J30" s="33">
        <f t="shared" si="1"/>
        <v>318.59999999999997</v>
      </c>
      <c r="K30" s="33">
        <f t="shared" si="1"/>
        <v>435.6</v>
      </c>
      <c r="L30" s="33">
        <f t="shared" si="1"/>
        <v>569.40000000000009</v>
      </c>
      <c r="M30" s="34">
        <f t="shared" si="1"/>
        <v>624.00000000000011</v>
      </c>
    </row>
    <row r="31" spans="1:13" ht="14.1" customHeight="1" thickBot="1" x14ac:dyDescent="0.25">
      <c r="A31" s="25" t="s">
        <v>7</v>
      </c>
      <c r="B31" s="10">
        <f>$B$15</f>
        <v>600</v>
      </c>
      <c r="C31" s="11">
        <f>$C$15</f>
        <v>1300</v>
      </c>
      <c r="D31" s="11">
        <f>$D$15</f>
        <v>1700</v>
      </c>
      <c r="E31" s="11">
        <f>$E$15</f>
        <v>2400</v>
      </c>
      <c r="F31" s="11">
        <f>$F$15</f>
        <v>3100</v>
      </c>
      <c r="G31" s="11">
        <f>$G$15</f>
        <v>3800</v>
      </c>
      <c r="H31" s="11">
        <f>$H$15</f>
        <v>4500</v>
      </c>
      <c r="I31" s="11">
        <f>$I$15</f>
        <v>5200</v>
      </c>
      <c r="J31" s="11">
        <f>$J$15</f>
        <v>5900</v>
      </c>
      <c r="K31" s="11">
        <f>$K$15</f>
        <v>6600</v>
      </c>
      <c r="L31" s="11">
        <f>$L$15</f>
        <v>7300</v>
      </c>
      <c r="M31" s="12">
        <f>$M$15</f>
        <v>8000</v>
      </c>
    </row>
    <row r="32" spans="1:13" ht="14.1" customHeight="1" thickBot="1" x14ac:dyDescent="0.25"/>
    <row r="33" spans="1:13" ht="14.1" customHeight="1" thickBot="1" x14ac:dyDescent="0.25">
      <c r="A33" s="73" t="s">
        <v>20</v>
      </c>
      <c r="B33" s="74"/>
      <c r="C33" s="74"/>
      <c r="D33" s="74"/>
      <c r="E33" s="74"/>
      <c r="F33" s="75"/>
    </row>
    <row r="34" spans="1:13" ht="14.1" customHeight="1" thickBot="1" x14ac:dyDescent="0.25"/>
    <row r="35" spans="1:13" ht="14.1" customHeight="1" x14ac:dyDescent="0.2">
      <c r="A35" s="38">
        <f>$A$3</f>
        <v>240</v>
      </c>
      <c r="B35" s="61">
        <f>Values!$B$3+Values!$B$9</f>
        <v>370</v>
      </c>
      <c r="C35" s="62">
        <f>Values!$B$3+Values!$B$10</f>
        <v>377</v>
      </c>
      <c r="D35" s="62">
        <f>Values!$B$3+Values!$B$11</f>
        <v>381</v>
      </c>
      <c r="E35" s="62">
        <f>Values!$B$3+Values!$B$12</f>
        <v>394</v>
      </c>
      <c r="F35" s="62">
        <f>Values!$B$3+Values!$B$13</f>
        <v>395</v>
      </c>
      <c r="G35" s="62">
        <f>Values!$B$3+Values!$B$14</f>
        <v>402</v>
      </c>
      <c r="H35" s="62">
        <f>Values!$B$3+Values!$B$15</f>
        <v>409</v>
      </c>
      <c r="I35" s="62">
        <f>Values!$B$3+Values!$B$16</f>
        <v>416</v>
      </c>
      <c r="J35" s="62">
        <f>Values!$B$3+Values!$B$17</f>
        <v>416</v>
      </c>
      <c r="K35" s="62">
        <f>Values!$B$3+Values!$B$18</f>
        <v>416</v>
      </c>
      <c r="L35" s="62">
        <f>Values!$B$3+Values!$B$19</f>
        <v>416</v>
      </c>
      <c r="M35" s="63">
        <f>Values!$B$3+Values!$B$20</f>
        <v>416</v>
      </c>
    </row>
    <row r="36" spans="1:13" ht="14.1" customHeight="1" x14ac:dyDescent="0.2">
      <c r="A36" s="23">
        <f>$A$4</f>
        <v>190</v>
      </c>
      <c r="B36" s="32">
        <f>Values!$B$3+Values!$B$9</f>
        <v>370</v>
      </c>
      <c r="C36" s="33">
        <f>Values!$B$3+Values!$B$10</f>
        <v>377</v>
      </c>
      <c r="D36" s="33">
        <f>Values!$B$3+Values!$B$11</f>
        <v>381</v>
      </c>
      <c r="E36" s="33">
        <f>Values!$B$3+Values!$B$12</f>
        <v>394</v>
      </c>
      <c r="F36" s="33">
        <f>Values!$B$3+Values!$B$13</f>
        <v>395</v>
      </c>
      <c r="G36" s="33">
        <f>Values!$B$3+Values!$B$14</f>
        <v>402</v>
      </c>
      <c r="H36" s="33">
        <f>Values!$B$3+Values!$B$15</f>
        <v>409</v>
      </c>
      <c r="I36" s="33">
        <f>Values!$B$3+Values!$B$16</f>
        <v>416</v>
      </c>
      <c r="J36" s="33">
        <f>Values!$B$3+Values!$B$17</f>
        <v>416</v>
      </c>
      <c r="K36" s="33">
        <f>Values!$B$3+Values!$B$18</f>
        <v>416</v>
      </c>
      <c r="L36" s="33">
        <f>Values!$B$3+Values!$B$19</f>
        <v>416</v>
      </c>
      <c r="M36" s="34">
        <f>Values!$B$3+Values!$B$20</f>
        <v>416</v>
      </c>
    </row>
    <row r="37" spans="1:13" ht="14.1" customHeight="1" x14ac:dyDescent="0.2">
      <c r="A37" s="23">
        <f>$A$5</f>
        <v>145</v>
      </c>
      <c r="B37" s="32">
        <f>Values!$B$3+Values!$B$9</f>
        <v>370</v>
      </c>
      <c r="C37" s="33">
        <f>Values!$B$3+Values!$B$10</f>
        <v>377</v>
      </c>
      <c r="D37" s="33">
        <f>Values!$B$3+Values!$B$11</f>
        <v>381</v>
      </c>
      <c r="E37" s="33">
        <f>Values!$B$3+Values!$B$12</f>
        <v>394</v>
      </c>
      <c r="F37" s="33">
        <f>Values!$B$3+Values!$B$13</f>
        <v>395</v>
      </c>
      <c r="G37" s="33">
        <f>Values!$B$3+Values!$B$14</f>
        <v>402</v>
      </c>
      <c r="H37" s="33">
        <f>Values!$B$3+Values!$B$15</f>
        <v>409</v>
      </c>
      <c r="I37" s="33">
        <f>Values!$B$3+Values!$B$16</f>
        <v>416</v>
      </c>
      <c r="J37" s="33">
        <f>Values!$B$3+Values!$B$17</f>
        <v>416</v>
      </c>
      <c r="K37" s="33">
        <f>Values!$B$3+Values!$B$18</f>
        <v>416</v>
      </c>
      <c r="L37" s="33">
        <f>Values!$B$3+Values!$B$19</f>
        <v>416</v>
      </c>
      <c r="M37" s="34">
        <f>Values!$B$3+Values!$B$20</f>
        <v>416</v>
      </c>
    </row>
    <row r="38" spans="1:13" ht="14.1" customHeight="1" x14ac:dyDescent="0.2">
      <c r="A38" s="23">
        <f>$A$6</f>
        <v>100</v>
      </c>
      <c r="B38" s="32">
        <f>Values!$B$3+Values!$B$9</f>
        <v>370</v>
      </c>
      <c r="C38" s="33">
        <f>Values!$B$3+Values!$B$10</f>
        <v>377</v>
      </c>
      <c r="D38" s="33">
        <f>Values!$B$3+Values!$B$11</f>
        <v>381</v>
      </c>
      <c r="E38" s="33">
        <f>Values!$B$3+Values!$B$12</f>
        <v>394</v>
      </c>
      <c r="F38" s="33">
        <f>Values!$B$3+Values!$B$13</f>
        <v>395</v>
      </c>
      <c r="G38" s="33">
        <f>Values!$B$3+Values!$B$14</f>
        <v>402</v>
      </c>
      <c r="H38" s="33">
        <f>Values!$B$3+Values!$B$15</f>
        <v>409</v>
      </c>
      <c r="I38" s="33">
        <f>Values!$B$3+Values!$B$16</f>
        <v>416</v>
      </c>
      <c r="J38" s="33">
        <f>Values!$B$3+Values!$B$17</f>
        <v>416</v>
      </c>
      <c r="K38" s="33">
        <f>Values!$B$3+Values!$B$18</f>
        <v>416</v>
      </c>
      <c r="L38" s="33">
        <f>Values!$B$3+Values!$B$19</f>
        <v>416</v>
      </c>
      <c r="M38" s="34">
        <f>Values!$B$3+Values!$B$20</f>
        <v>416</v>
      </c>
    </row>
    <row r="39" spans="1:13" ht="14.1" customHeight="1" x14ac:dyDescent="0.2">
      <c r="A39" s="23">
        <f>$A$7</f>
        <v>90</v>
      </c>
      <c r="B39" s="32">
        <f>Values!$B$3+Values!$B$9</f>
        <v>370</v>
      </c>
      <c r="C39" s="33">
        <f>Values!$B$3+Values!$B$10</f>
        <v>377</v>
      </c>
      <c r="D39" s="33">
        <f>Values!$B$3+Values!$B$11</f>
        <v>381</v>
      </c>
      <c r="E39" s="33">
        <f>Values!$B$3+Values!$B$12</f>
        <v>394</v>
      </c>
      <c r="F39" s="33">
        <f>Values!$B$3+Values!$B$13</f>
        <v>395</v>
      </c>
      <c r="G39" s="33">
        <f>Values!$B$3+Values!$B$14</f>
        <v>402</v>
      </c>
      <c r="H39" s="33">
        <f>Values!$B$3+Values!$B$15</f>
        <v>409</v>
      </c>
      <c r="I39" s="33">
        <f>Values!$B$3+Values!$B$16</f>
        <v>416</v>
      </c>
      <c r="J39" s="33">
        <f>Values!$B$3+Values!$B$17</f>
        <v>416</v>
      </c>
      <c r="K39" s="33">
        <f>Values!$B$3+Values!$B$18</f>
        <v>416</v>
      </c>
      <c r="L39" s="33">
        <f>Values!$B$3+Values!$B$19</f>
        <v>416</v>
      </c>
      <c r="M39" s="34">
        <f>Values!$B$3+Values!$B$20</f>
        <v>416</v>
      </c>
    </row>
    <row r="40" spans="1:13" ht="14.1" customHeight="1" x14ac:dyDescent="0.2">
      <c r="A40" s="23">
        <f>$A$8</f>
        <v>80</v>
      </c>
      <c r="B40" s="32">
        <f>Values!$B$3+Values!$B$9</f>
        <v>370</v>
      </c>
      <c r="C40" s="33">
        <f>Values!$B$3+Values!$B$10</f>
        <v>377</v>
      </c>
      <c r="D40" s="33">
        <f>Values!$B$3+Values!$B$11</f>
        <v>381</v>
      </c>
      <c r="E40" s="33">
        <f>Values!$B$3+Values!$B$12</f>
        <v>394</v>
      </c>
      <c r="F40" s="33">
        <f>Values!$B$3+Values!$B$13</f>
        <v>395</v>
      </c>
      <c r="G40" s="33">
        <f>Values!$B$3+Values!$B$14</f>
        <v>402</v>
      </c>
      <c r="H40" s="33">
        <f>Values!$B$3+Values!$B$15</f>
        <v>409</v>
      </c>
      <c r="I40" s="33">
        <f>Values!$B$3+Values!$B$16</f>
        <v>416</v>
      </c>
      <c r="J40" s="33">
        <f>Values!$B$3+Values!$B$17</f>
        <v>416</v>
      </c>
      <c r="K40" s="33">
        <f>Values!$B$3+Values!$B$18</f>
        <v>416</v>
      </c>
      <c r="L40" s="33">
        <f>Values!$B$3+Values!$B$19</f>
        <v>416</v>
      </c>
      <c r="M40" s="34">
        <f>Values!$B$3+Values!$B$20</f>
        <v>416</v>
      </c>
    </row>
    <row r="41" spans="1:13" ht="14.1" customHeight="1" x14ac:dyDescent="0.2">
      <c r="A41" s="23">
        <f>$A$9</f>
        <v>70</v>
      </c>
      <c r="B41" s="32">
        <f>Values!$B$3+Values!$B$9</f>
        <v>370</v>
      </c>
      <c r="C41" s="33">
        <f>Values!$B$3+Values!$B$10</f>
        <v>377</v>
      </c>
      <c r="D41" s="33">
        <f>Values!$B$3+Values!$B$11</f>
        <v>381</v>
      </c>
      <c r="E41" s="33">
        <f>Values!$B$3+Values!$B$12</f>
        <v>394</v>
      </c>
      <c r="F41" s="33">
        <f>Values!$B$3+Values!$B$13</f>
        <v>395</v>
      </c>
      <c r="G41" s="33">
        <f>Values!$B$3+Values!$B$14</f>
        <v>402</v>
      </c>
      <c r="H41" s="33">
        <f>Values!$B$3+Values!$B$15</f>
        <v>409</v>
      </c>
      <c r="I41" s="33">
        <f>Values!$B$3+Values!$B$16</f>
        <v>416</v>
      </c>
      <c r="J41" s="33">
        <f>Values!$B$3+Values!$B$17</f>
        <v>416</v>
      </c>
      <c r="K41" s="33">
        <f>Values!$B$3+Values!$B$18</f>
        <v>416</v>
      </c>
      <c r="L41" s="33">
        <f>Values!$B$3+Values!$B$19</f>
        <v>416</v>
      </c>
      <c r="M41" s="34">
        <f>Values!$B$3+Values!$B$20</f>
        <v>416</v>
      </c>
    </row>
    <row r="42" spans="1:13" ht="14.1" customHeight="1" x14ac:dyDescent="0.2">
      <c r="A42" s="23">
        <f>$A$10</f>
        <v>60</v>
      </c>
      <c r="B42" s="32">
        <f>Values!$B$3+Values!$B$9</f>
        <v>370</v>
      </c>
      <c r="C42" s="33">
        <f>Values!$B$3+Values!$B$10</f>
        <v>377</v>
      </c>
      <c r="D42" s="33">
        <f>Values!$B$3+Values!$B$11</f>
        <v>381</v>
      </c>
      <c r="E42" s="33">
        <f>Values!$B$3+Values!$B$12</f>
        <v>394</v>
      </c>
      <c r="F42" s="33">
        <f>Values!$B$3+Values!$B$13</f>
        <v>395</v>
      </c>
      <c r="G42" s="33">
        <f>Values!$B$3+Values!$B$14</f>
        <v>402</v>
      </c>
      <c r="H42" s="33">
        <f>Values!$B$3+Values!$B$15</f>
        <v>409</v>
      </c>
      <c r="I42" s="33">
        <f>Values!$B$3+Values!$B$16</f>
        <v>416</v>
      </c>
      <c r="J42" s="33">
        <f>Values!$B$3+Values!$B$17</f>
        <v>416</v>
      </c>
      <c r="K42" s="33">
        <f>Values!$B$3+Values!$B$18</f>
        <v>416</v>
      </c>
      <c r="L42" s="33">
        <f>Values!$B$3+Values!$B$19</f>
        <v>416</v>
      </c>
      <c r="M42" s="34">
        <f>Values!$B$3+Values!$B$20</f>
        <v>416</v>
      </c>
    </row>
    <row r="43" spans="1:13" ht="14.1" customHeight="1" x14ac:dyDescent="0.2">
      <c r="A43" s="23">
        <f>$A$11</f>
        <v>50</v>
      </c>
      <c r="B43" s="32">
        <f>Values!$B$3+Values!$B$9</f>
        <v>370</v>
      </c>
      <c r="C43" s="33">
        <f>Values!$B$3+Values!$B$10</f>
        <v>377</v>
      </c>
      <c r="D43" s="33">
        <f>Values!$B$3+Values!$B$11</f>
        <v>381</v>
      </c>
      <c r="E43" s="33">
        <f>Values!$B$3+Values!$B$12</f>
        <v>394</v>
      </c>
      <c r="F43" s="33">
        <f>Values!$B$3+Values!$B$13</f>
        <v>395</v>
      </c>
      <c r="G43" s="33">
        <f>Values!$B$3+Values!$B$14</f>
        <v>402</v>
      </c>
      <c r="H43" s="33">
        <f>Values!$B$3+Values!$B$15</f>
        <v>409</v>
      </c>
      <c r="I43" s="33">
        <f>Values!$B$3+Values!$B$16</f>
        <v>416</v>
      </c>
      <c r="J43" s="33">
        <f>Values!$B$3+Values!$B$17</f>
        <v>416</v>
      </c>
      <c r="K43" s="33">
        <f>Values!$B$3+Values!$B$18</f>
        <v>416</v>
      </c>
      <c r="L43" s="33">
        <f>Values!$B$3+Values!$B$19</f>
        <v>416</v>
      </c>
      <c r="M43" s="34">
        <f>Values!$B$3+Values!$B$20</f>
        <v>416</v>
      </c>
    </row>
    <row r="44" spans="1:13" ht="14.1" customHeight="1" x14ac:dyDescent="0.2">
      <c r="A44" s="23">
        <f>$A$12</f>
        <v>40</v>
      </c>
      <c r="B44" s="32">
        <f>Values!$B$3+Values!$B$9</f>
        <v>370</v>
      </c>
      <c r="C44" s="33">
        <f>Values!$B$3+Values!$B$10</f>
        <v>377</v>
      </c>
      <c r="D44" s="33">
        <f>Values!$B$3+Values!$B$11</f>
        <v>381</v>
      </c>
      <c r="E44" s="33">
        <f>Values!$B$3+Values!$B$12</f>
        <v>394</v>
      </c>
      <c r="F44" s="33">
        <f>Values!$B$3+Values!$B$13</f>
        <v>395</v>
      </c>
      <c r="G44" s="33">
        <f>Values!$B$3+Values!$B$14</f>
        <v>402</v>
      </c>
      <c r="H44" s="33">
        <f>Values!$B$3+Values!$B$15</f>
        <v>409</v>
      </c>
      <c r="I44" s="33">
        <f>Values!$B$3+Values!$B$16</f>
        <v>416</v>
      </c>
      <c r="J44" s="33">
        <f>Values!$B$3+Values!$B$17</f>
        <v>416</v>
      </c>
      <c r="K44" s="33">
        <f>Values!$B$3+Values!$B$18</f>
        <v>416</v>
      </c>
      <c r="L44" s="33">
        <f>Values!$B$3+Values!$B$19</f>
        <v>416</v>
      </c>
      <c r="M44" s="34">
        <f>Values!$B$3+Values!$B$20</f>
        <v>416</v>
      </c>
    </row>
    <row r="45" spans="1:13" ht="14.1" customHeight="1" x14ac:dyDescent="0.2">
      <c r="A45" s="23">
        <f>$A$13</f>
        <v>30</v>
      </c>
      <c r="B45" s="32">
        <f>Values!$B$3+Values!$B$9</f>
        <v>370</v>
      </c>
      <c r="C45" s="33">
        <f>Values!$B$3+Values!$B$10</f>
        <v>377</v>
      </c>
      <c r="D45" s="33">
        <f>Values!$B$3+Values!$B$11</f>
        <v>381</v>
      </c>
      <c r="E45" s="33">
        <f>Values!$B$3+Values!$B$12</f>
        <v>394</v>
      </c>
      <c r="F45" s="33">
        <f>Values!$B$3+Values!$B$13</f>
        <v>395</v>
      </c>
      <c r="G45" s="33">
        <f>Values!$B$3+Values!$B$14</f>
        <v>402</v>
      </c>
      <c r="H45" s="33">
        <f>Values!$B$3+Values!$B$15</f>
        <v>409</v>
      </c>
      <c r="I45" s="33">
        <f>Values!$B$3+Values!$B$16</f>
        <v>416</v>
      </c>
      <c r="J45" s="33">
        <f>Values!$B$3+Values!$B$17</f>
        <v>416</v>
      </c>
      <c r="K45" s="33">
        <f>Values!$B$3+Values!$B$18</f>
        <v>416</v>
      </c>
      <c r="L45" s="33">
        <f>Values!$B$3+Values!$B$19</f>
        <v>416</v>
      </c>
      <c r="M45" s="34">
        <f>Values!$B$3+Values!$B$20</f>
        <v>416</v>
      </c>
    </row>
    <row r="46" spans="1:13" ht="14.1" customHeight="1" thickBot="1" x14ac:dyDescent="0.25">
      <c r="A46" s="39">
        <f>$A$14</f>
        <v>20</v>
      </c>
      <c r="B46" s="42">
        <f>Values!$B$3+Values!$B$9</f>
        <v>370</v>
      </c>
      <c r="C46" s="64">
        <f>Values!$B$3+Values!$B$10</f>
        <v>377</v>
      </c>
      <c r="D46" s="64">
        <f>Values!$B$3+Values!$B$11</f>
        <v>381</v>
      </c>
      <c r="E46" s="64">
        <f>Values!$B$3+Values!$B$12</f>
        <v>394</v>
      </c>
      <c r="F46" s="64">
        <f>Values!$B$3+Values!$B$13</f>
        <v>395</v>
      </c>
      <c r="G46" s="64">
        <f>Values!$B$3+Values!$B$14</f>
        <v>402</v>
      </c>
      <c r="H46" s="64">
        <f>Values!$B$3+Values!$B$15</f>
        <v>409</v>
      </c>
      <c r="I46" s="64">
        <f>Values!$B$3+Values!$B$16</f>
        <v>416</v>
      </c>
      <c r="J46" s="64">
        <f>Values!$B$3+Values!$B$17</f>
        <v>416</v>
      </c>
      <c r="K46" s="64">
        <f>Values!$B$3+Values!$B$18</f>
        <v>416</v>
      </c>
      <c r="L46" s="64">
        <f>Values!$B$3+Values!$B$19</f>
        <v>416</v>
      </c>
      <c r="M46" s="65">
        <f>Values!$B$3+Values!$B$20</f>
        <v>416</v>
      </c>
    </row>
    <row r="47" spans="1:13" ht="14.1" customHeight="1" thickBot="1" x14ac:dyDescent="0.25">
      <c r="A47" s="7" t="s">
        <v>7</v>
      </c>
      <c r="B47" s="18">
        <f>$B$15</f>
        <v>600</v>
      </c>
      <c r="C47" s="11">
        <f>$C$15</f>
        <v>1300</v>
      </c>
      <c r="D47" s="11">
        <f>$D$15</f>
        <v>1700</v>
      </c>
      <c r="E47" s="11">
        <f>$E$15</f>
        <v>2400</v>
      </c>
      <c r="F47" s="11">
        <f>$F$15</f>
        <v>3100</v>
      </c>
      <c r="G47" s="11">
        <f>$G$15</f>
        <v>3800</v>
      </c>
      <c r="H47" s="11">
        <f>$H$15</f>
        <v>4500</v>
      </c>
      <c r="I47" s="11">
        <f>$I$15</f>
        <v>5200</v>
      </c>
      <c r="J47" s="11">
        <f>$J$15</f>
        <v>5900</v>
      </c>
      <c r="K47" s="11">
        <f>$K$15</f>
        <v>6600</v>
      </c>
      <c r="L47" s="11">
        <f>$L$15</f>
        <v>7300</v>
      </c>
      <c r="M47" s="12">
        <f>$M$15</f>
        <v>8000</v>
      </c>
    </row>
    <row r="48" spans="1:13" ht="14.1" customHeight="1" thickBot="1" x14ac:dyDescent="0.25"/>
    <row r="49" spans="1:13" ht="14.1" customHeight="1" thickBot="1" x14ac:dyDescent="0.25">
      <c r="A49" s="76" t="s">
        <v>11</v>
      </c>
      <c r="B49" s="77"/>
      <c r="C49" s="77"/>
      <c r="D49" s="77"/>
      <c r="E49" s="77"/>
      <c r="F49" s="77"/>
      <c r="G49" s="77"/>
      <c r="H49" s="77"/>
      <c r="I49" s="77"/>
      <c r="J49" s="77"/>
      <c r="K49" s="78"/>
    </row>
    <row r="50" spans="1:13" ht="14.1" customHeight="1" thickBot="1" x14ac:dyDescent="0.25"/>
    <row r="51" spans="1:13" ht="14.1" customHeight="1" thickBot="1" x14ac:dyDescent="0.25">
      <c r="A51" s="73" t="s">
        <v>21</v>
      </c>
      <c r="B51" s="74"/>
      <c r="C51" s="74"/>
      <c r="D51" s="74"/>
      <c r="E51" s="74"/>
      <c r="F51" s="75"/>
    </row>
    <row r="52" spans="1:13" ht="14.1" customHeight="1" thickBot="1" x14ac:dyDescent="0.25"/>
    <row r="53" spans="1:13" ht="14.1" customHeight="1" x14ac:dyDescent="0.2">
      <c r="A53" s="38">
        <f>$A$3</f>
        <v>240</v>
      </c>
      <c r="B53" s="26">
        <f t="shared" ref="B53:B62" si="2">$B$64</f>
        <v>373.6</v>
      </c>
      <c r="C53" s="36">
        <f t="shared" ref="C53:C62" si="3">$C$64</f>
        <v>392.6</v>
      </c>
      <c r="D53" s="36">
        <f t="shared" ref="D53:D62" si="4">$D$64</f>
        <v>406.5</v>
      </c>
      <c r="E53" s="36">
        <f t="shared" ref="E53:E62" si="5">$E$64</f>
        <v>430</v>
      </c>
      <c r="F53" s="36">
        <f t="shared" ref="F53:F62" si="6">$F$64</f>
        <v>441.5</v>
      </c>
      <c r="G53" s="36">
        <f t="shared" ref="G53:G62" si="7">$G$64</f>
        <v>459</v>
      </c>
      <c r="H53" s="36">
        <f t="shared" ref="H53:H62" si="8">$H$64</f>
        <v>476.5</v>
      </c>
      <c r="I53" s="36">
        <f t="shared" ref="I53:I62" si="9">$I$64</f>
        <v>525.20000000000005</v>
      </c>
      <c r="J53" s="36">
        <f t="shared" ref="J53:J62" si="10">$J$64</f>
        <v>575.29999999999995</v>
      </c>
      <c r="K53" s="36">
        <f t="shared" ref="K53:K62" si="11">$K$64</f>
        <v>633.79999999999995</v>
      </c>
      <c r="L53" s="36">
        <f t="shared" ref="L53:L62" si="12">$L$64</f>
        <v>700.7</v>
      </c>
      <c r="M53" s="40">
        <f t="shared" ref="M53:M62" si="13">$M$64</f>
        <v>728</v>
      </c>
    </row>
    <row r="54" spans="1:13" ht="14.1" customHeight="1" x14ac:dyDescent="0.2">
      <c r="A54" s="23">
        <f>$A$4</f>
        <v>190</v>
      </c>
      <c r="B54" s="29">
        <f t="shared" si="2"/>
        <v>373.6</v>
      </c>
      <c r="C54" s="37">
        <f t="shared" si="3"/>
        <v>392.6</v>
      </c>
      <c r="D54" s="37">
        <f t="shared" si="4"/>
        <v>406.5</v>
      </c>
      <c r="E54" s="37">
        <f t="shared" si="5"/>
        <v>430</v>
      </c>
      <c r="F54" s="37">
        <f t="shared" si="6"/>
        <v>441.5</v>
      </c>
      <c r="G54" s="37">
        <f t="shared" si="7"/>
        <v>459</v>
      </c>
      <c r="H54" s="37">
        <f t="shared" si="8"/>
        <v>476.5</v>
      </c>
      <c r="I54" s="37">
        <f t="shared" si="9"/>
        <v>525.20000000000005</v>
      </c>
      <c r="J54" s="37">
        <f t="shared" si="10"/>
        <v>575.29999999999995</v>
      </c>
      <c r="K54" s="37">
        <f t="shared" si="11"/>
        <v>633.79999999999995</v>
      </c>
      <c r="L54" s="37">
        <f t="shared" si="12"/>
        <v>700.7</v>
      </c>
      <c r="M54" s="41">
        <f t="shared" si="13"/>
        <v>728</v>
      </c>
    </row>
    <row r="55" spans="1:13" ht="14.1" customHeight="1" x14ac:dyDescent="0.2">
      <c r="A55" s="23">
        <f>$A$5</f>
        <v>145</v>
      </c>
      <c r="B55" s="29">
        <f t="shared" si="2"/>
        <v>373.6</v>
      </c>
      <c r="C55" s="37">
        <f t="shared" si="3"/>
        <v>392.6</v>
      </c>
      <c r="D55" s="37">
        <f t="shared" si="4"/>
        <v>406.5</v>
      </c>
      <c r="E55" s="37">
        <f t="shared" si="5"/>
        <v>430</v>
      </c>
      <c r="F55" s="37">
        <f t="shared" si="6"/>
        <v>441.5</v>
      </c>
      <c r="G55" s="37">
        <f t="shared" si="7"/>
        <v>459</v>
      </c>
      <c r="H55" s="37">
        <f t="shared" si="8"/>
        <v>476.5</v>
      </c>
      <c r="I55" s="37">
        <f t="shared" si="9"/>
        <v>525.20000000000005</v>
      </c>
      <c r="J55" s="37">
        <f t="shared" si="10"/>
        <v>575.29999999999995</v>
      </c>
      <c r="K55" s="37">
        <f t="shared" si="11"/>
        <v>633.79999999999995</v>
      </c>
      <c r="L55" s="37">
        <f t="shared" si="12"/>
        <v>700.7</v>
      </c>
      <c r="M55" s="41">
        <f t="shared" si="13"/>
        <v>728</v>
      </c>
    </row>
    <row r="56" spans="1:13" ht="14.1" customHeight="1" x14ac:dyDescent="0.2">
      <c r="A56" s="23">
        <f>$A$6</f>
        <v>100</v>
      </c>
      <c r="B56" s="29">
        <f t="shared" si="2"/>
        <v>373.6</v>
      </c>
      <c r="C56" s="37">
        <f t="shared" si="3"/>
        <v>392.6</v>
      </c>
      <c r="D56" s="37">
        <f t="shared" si="4"/>
        <v>406.5</v>
      </c>
      <c r="E56" s="37">
        <f t="shared" si="5"/>
        <v>430</v>
      </c>
      <c r="F56" s="37">
        <f t="shared" si="6"/>
        <v>441.5</v>
      </c>
      <c r="G56" s="37">
        <f t="shared" si="7"/>
        <v>459</v>
      </c>
      <c r="H56" s="37">
        <f t="shared" si="8"/>
        <v>476.5</v>
      </c>
      <c r="I56" s="37">
        <f t="shared" si="9"/>
        <v>525.20000000000005</v>
      </c>
      <c r="J56" s="37">
        <f t="shared" si="10"/>
        <v>575.29999999999995</v>
      </c>
      <c r="K56" s="37">
        <f t="shared" si="11"/>
        <v>633.79999999999995</v>
      </c>
      <c r="L56" s="37">
        <f t="shared" si="12"/>
        <v>700.7</v>
      </c>
      <c r="M56" s="41">
        <f t="shared" si="13"/>
        <v>728</v>
      </c>
    </row>
    <row r="57" spans="1:13" ht="14.1" customHeight="1" x14ac:dyDescent="0.2">
      <c r="A57" s="23">
        <f>$A$7</f>
        <v>90</v>
      </c>
      <c r="B57" s="29">
        <f t="shared" si="2"/>
        <v>373.6</v>
      </c>
      <c r="C57" s="37">
        <f t="shared" si="3"/>
        <v>392.6</v>
      </c>
      <c r="D57" s="37">
        <f t="shared" si="4"/>
        <v>406.5</v>
      </c>
      <c r="E57" s="37">
        <f t="shared" si="5"/>
        <v>430</v>
      </c>
      <c r="F57" s="37">
        <f t="shared" si="6"/>
        <v>441.5</v>
      </c>
      <c r="G57" s="37">
        <f t="shared" si="7"/>
        <v>459</v>
      </c>
      <c r="H57" s="37">
        <f t="shared" si="8"/>
        <v>476.5</v>
      </c>
      <c r="I57" s="37">
        <f t="shared" si="9"/>
        <v>525.20000000000005</v>
      </c>
      <c r="J57" s="37">
        <f t="shared" si="10"/>
        <v>575.29999999999995</v>
      </c>
      <c r="K57" s="37">
        <f t="shared" si="11"/>
        <v>633.79999999999995</v>
      </c>
      <c r="L57" s="37">
        <f t="shared" si="12"/>
        <v>700.7</v>
      </c>
      <c r="M57" s="41">
        <f t="shared" si="13"/>
        <v>728</v>
      </c>
    </row>
    <row r="58" spans="1:13" ht="14.1" customHeight="1" x14ac:dyDescent="0.2">
      <c r="A58" s="23">
        <f>$A$8</f>
        <v>80</v>
      </c>
      <c r="B58" s="29">
        <f t="shared" si="2"/>
        <v>373.6</v>
      </c>
      <c r="C58" s="37">
        <f t="shared" si="3"/>
        <v>392.6</v>
      </c>
      <c r="D58" s="37">
        <f t="shared" si="4"/>
        <v>406.5</v>
      </c>
      <c r="E58" s="37">
        <f t="shared" si="5"/>
        <v>430</v>
      </c>
      <c r="F58" s="37">
        <f t="shared" si="6"/>
        <v>441.5</v>
      </c>
      <c r="G58" s="37">
        <f t="shared" si="7"/>
        <v>459</v>
      </c>
      <c r="H58" s="37">
        <f t="shared" si="8"/>
        <v>476.5</v>
      </c>
      <c r="I58" s="37">
        <f t="shared" si="9"/>
        <v>525.20000000000005</v>
      </c>
      <c r="J58" s="37">
        <f t="shared" si="10"/>
        <v>575.29999999999995</v>
      </c>
      <c r="K58" s="37">
        <f t="shared" si="11"/>
        <v>633.79999999999995</v>
      </c>
      <c r="L58" s="37">
        <f t="shared" si="12"/>
        <v>700.7</v>
      </c>
      <c r="M58" s="41">
        <f t="shared" si="13"/>
        <v>728</v>
      </c>
    </row>
    <row r="59" spans="1:13" ht="14.1" customHeight="1" x14ac:dyDescent="0.2">
      <c r="A59" s="23">
        <f>$A$9</f>
        <v>70</v>
      </c>
      <c r="B59" s="29">
        <f t="shared" si="2"/>
        <v>373.6</v>
      </c>
      <c r="C59" s="37">
        <f t="shared" si="3"/>
        <v>392.6</v>
      </c>
      <c r="D59" s="37">
        <f t="shared" si="4"/>
        <v>406.5</v>
      </c>
      <c r="E59" s="37">
        <f t="shared" si="5"/>
        <v>430</v>
      </c>
      <c r="F59" s="37">
        <f t="shared" si="6"/>
        <v>441.5</v>
      </c>
      <c r="G59" s="37">
        <f t="shared" si="7"/>
        <v>459</v>
      </c>
      <c r="H59" s="37">
        <f t="shared" si="8"/>
        <v>476.5</v>
      </c>
      <c r="I59" s="37">
        <f t="shared" si="9"/>
        <v>525.20000000000005</v>
      </c>
      <c r="J59" s="37">
        <f t="shared" si="10"/>
        <v>575.29999999999995</v>
      </c>
      <c r="K59" s="37">
        <f t="shared" si="11"/>
        <v>633.79999999999995</v>
      </c>
      <c r="L59" s="37">
        <f t="shared" si="12"/>
        <v>700.7</v>
      </c>
      <c r="M59" s="41">
        <f t="shared" si="13"/>
        <v>728</v>
      </c>
    </row>
    <row r="60" spans="1:13" ht="14.1" customHeight="1" x14ac:dyDescent="0.2">
      <c r="A60" s="23">
        <f>$A$10</f>
        <v>60</v>
      </c>
      <c r="B60" s="29">
        <f t="shared" si="2"/>
        <v>373.6</v>
      </c>
      <c r="C60" s="37">
        <f t="shared" si="3"/>
        <v>392.6</v>
      </c>
      <c r="D60" s="37">
        <f t="shared" si="4"/>
        <v>406.5</v>
      </c>
      <c r="E60" s="37">
        <f t="shared" si="5"/>
        <v>430</v>
      </c>
      <c r="F60" s="37">
        <f t="shared" si="6"/>
        <v>441.5</v>
      </c>
      <c r="G60" s="37">
        <f t="shared" si="7"/>
        <v>459</v>
      </c>
      <c r="H60" s="37">
        <f t="shared" si="8"/>
        <v>476.5</v>
      </c>
      <c r="I60" s="37">
        <f t="shared" si="9"/>
        <v>525.20000000000005</v>
      </c>
      <c r="J60" s="37">
        <f t="shared" si="10"/>
        <v>575.29999999999995</v>
      </c>
      <c r="K60" s="37">
        <f t="shared" si="11"/>
        <v>633.79999999999995</v>
      </c>
      <c r="L60" s="37">
        <f t="shared" si="12"/>
        <v>700.7</v>
      </c>
      <c r="M60" s="41">
        <f t="shared" si="13"/>
        <v>728</v>
      </c>
    </row>
    <row r="61" spans="1:13" ht="14.1" customHeight="1" x14ac:dyDescent="0.2">
      <c r="A61" s="23">
        <f>$A$11</f>
        <v>50</v>
      </c>
      <c r="B61" s="29">
        <f t="shared" si="2"/>
        <v>373.6</v>
      </c>
      <c r="C61" s="37">
        <f t="shared" si="3"/>
        <v>392.6</v>
      </c>
      <c r="D61" s="37">
        <f t="shared" si="4"/>
        <v>406.5</v>
      </c>
      <c r="E61" s="37">
        <f t="shared" si="5"/>
        <v>430</v>
      </c>
      <c r="F61" s="37">
        <f t="shared" si="6"/>
        <v>441.5</v>
      </c>
      <c r="G61" s="37">
        <f t="shared" si="7"/>
        <v>459</v>
      </c>
      <c r="H61" s="37">
        <f t="shared" si="8"/>
        <v>476.5</v>
      </c>
      <c r="I61" s="37">
        <f t="shared" si="9"/>
        <v>525.20000000000005</v>
      </c>
      <c r="J61" s="37">
        <f t="shared" si="10"/>
        <v>575.29999999999995</v>
      </c>
      <c r="K61" s="37">
        <f t="shared" si="11"/>
        <v>633.79999999999995</v>
      </c>
      <c r="L61" s="37">
        <f t="shared" si="12"/>
        <v>700.7</v>
      </c>
      <c r="M61" s="41">
        <f t="shared" si="13"/>
        <v>728</v>
      </c>
    </row>
    <row r="62" spans="1:13" ht="14.1" customHeight="1" x14ac:dyDescent="0.2">
      <c r="A62" s="23">
        <f>$A$12</f>
        <v>40</v>
      </c>
      <c r="B62" s="29">
        <f t="shared" si="2"/>
        <v>373.6</v>
      </c>
      <c r="C62" s="37">
        <f t="shared" si="3"/>
        <v>392.6</v>
      </c>
      <c r="D62" s="37">
        <f t="shared" si="4"/>
        <v>406.5</v>
      </c>
      <c r="E62" s="37">
        <f t="shared" si="5"/>
        <v>430</v>
      </c>
      <c r="F62" s="37">
        <f t="shared" si="6"/>
        <v>441.5</v>
      </c>
      <c r="G62" s="37">
        <f t="shared" si="7"/>
        <v>459</v>
      </c>
      <c r="H62" s="37">
        <f t="shared" si="8"/>
        <v>476.5</v>
      </c>
      <c r="I62" s="37">
        <f t="shared" si="9"/>
        <v>525.20000000000005</v>
      </c>
      <c r="J62" s="37">
        <f t="shared" si="10"/>
        <v>575.29999999999995</v>
      </c>
      <c r="K62" s="37">
        <f t="shared" si="11"/>
        <v>633.79999999999995</v>
      </c>
      <c r="L62" s="37">
        <f t="shared" si="12"/>
        <v>700.7</v>
      </c>
      <c r="M62" s="41">
        <f t="shared" si="13"/>
        <v>728</v>
      </c>
    </row>
    <row r="63" spans="1:13" ht="14.1" customHeight="1" x14ac:dyDescent="0.2">
      <c r="A63" s="23">
        <f>$A$13</f>
        <v>30</v>
      </c>
      <c r="B63" s="29">
        <f>$B$64</f>
        <v>373.6</v>
      </c>
      <c r="C63" s="37">
        <f>$C$64</f>
        <v>392.6</v>
      </c>
      <c r="D63" s="37">
        <f>$D$64</f>
        <v>406.5</v>
      </c>
      <c r="E63" s="37">
        <f>$E$64</f>
        <v>430</v>
      </c>
      <c r="F63" s="37">
        <f>$F$64</f>
        <v>441.5</v>
      </c>
      <c r="G63" s="37">
        <f>$G$64</f>
        <v>459</v>
      </c>
      <c r="H63" s="37">
        <f>$H$64</f>
        <v>476.5</v>
      </c>
      <c r="I63" s="37">
        <f>$I$64</f>
        <v>525.20000000000005</v>
      </c>
      <c r="J63" s="37">
        <f>$J$64</f>
        <v>575.29999999999995</v>
      </c>
      <c r="K63" s="37">
        <f>$K$64</f>
        <v>633.79999999999995</v>
      </c>
      <c r="L63" s="37">
        <f>$L$64</f>
        <v>700.7</v>
      </c>
      <c r="M63" s="41">
        <f>$M$64</f>
        <v>728</v>
      </c>
    </row>
    <row r="64" spans="1:13" ht="14.1" customHeight="1" thickBot="1" x14ac:dyDescent="0.25">
      <c r="A64" s="39">
        <f>$A$14</f>
        <v>20</v>
      </c>
      <c r="B64" s="42">
        <f>B46+(B30/2)</f>
        <v>373.6</v>
      </c>
      <c r="C64" s="43">
        <f t="shared" ref="C64:M64" si="14">C46+(C30/2)</f>
        <v>392.6</v>
      </c>
      <c r="D64" s="43">
        <f t="shared" si="14"/>
        <v>406.5</v>
      </c>
      <c r="E64" s="43">
        <f t="shared" si="14"/>
        <v>430</v>
      </c>
      <c r="F64" s="43">
        <f t="shared" si="14"/>
        <v>441.5</v>
      </c>
      <c r="G64" s="43">
        <f t="shared" si="14"/>
        <v>459</v>
      </c>
      <c r="H64" s="43">
        <f t="shared" si="14"/>
        <v>476.5</v>
      </c>
      <c r="I64" s="43">
        <f t="shared" si="14"/>
        <v>525.20000000000005</v>
      </c>
      <c r="J64" s="43">
        <f t="shared" si="14"/>
        <v>575.29999999999995</v>
      </c>
      <c r="K64" s="43">
        <f t="shared" si="14"/>
        <v>633.79999999999995</v>
      </c>
      <c r="L64" s="43">
        <f t="shared" si="14"/>
        <v>700.7</v>
      </c>
      <c r="M64" s="44">
        <f t="shared" si="14"/>
        <v>728</v>
      </c>
    </row>
    <row r="65" spans="1:13" ht="14.1" customHeight="1" thickBot="1" x14ac:dyDescent="0.25">
      <c r="A65" s="7" t="s">
        <v>7</v>
      </c>
      <c r="B65" s="18">
        <f>$B$15</f>
        <v>600</v>
      </c>
      <c r="C65" s="11">
        <f>$C$15</f>
        <v>1300</v>
      </c>
      <c r="D65" s="11">
        <f>$D$15</f>
        <v>1700</v>
      </c>
      <c r="E65" s="11">
        <f>$E$15</f>
        <v>2400</v>
      </c>
      <c r="F65" s="11">
        <f>$F$15</f>
        <v>3100</v>
      </c>
      <c r="G65" s="11">
        <f>$G$15</f>
        <v>3800</v>
      </c>
      <c r="H65" s="11">
        <f>$H$15</f>
        <v>4500</v>
      </c>
      <c r="I65" s="11">
        <f>$I$15</f>
        <v>5200</v>
      </c>
      <c r="J65" s="11">
        <f>$J$15</f>
        <v>5900</v>
      </c>
      <c r="K65" s="11">
        <f>$K$15</f>
        <v>6600</v>
      </c>
      <c r="L65" s="11">
        <f>$L$15</f>
        <v>7300</v>
      </c>
      <c r="M65" s="12">
        <f>$M$15</f>
        <v>8000</v>
      </c>
    </row>
    <row r="66" spans="1:13" ht="14.1" customHeight="1" thickBot="1" x14ac:dyDescent="0.25"/>
    <row r="67" spans="1:13" ht="14.1" customHeight="1" thickBot="1" x14ac:dyDescent="0.25">
      <c r="A67" s="76" t="s">
        <v>11</v>
      </c>
      <c r="B67" s="77"/>
      <c r="C67" s="77"/>
      <c r="D67" s="77"/>
      <c r="E67" s="77"/>
      <c r="F67" s="77"/>
      <c r="G67" s="77"/>
      <c r="H67" s="77"/>
      <c r="I67" s="77"/>
      <c r="J67" s="77"/>
      <c r="K67" s="78"/>
    </row>
    <row r="68" spans="1:13" ht="14.1" customHeight="1" x14ac:dyDescent="0.2"/>
    <row r="69" spans="1:13" ht="14.1" customHeight="1" x14ac:dyDescent="0.2"/>
    <row r="70" spans="1:13" ht="14.1" customHeight="1" x14ac:dyDescent="0.2"/>
    <row r="71" spans="1:13" ht="14.1" customHeight="1" x14ac:dyDescent="0.2"/>
    <row r="72" spans="1:13" ht="14.1" customHeight="1" x14ac:dyDescent="0.2"/>
    <row r="73" spans="1:13" ht="14.1" customHeight="1" x14ac:dyDescent="0.2"/>
    <row r="74" spans="1:13" ht="14.1" customHeight="1" x14ac:dyDescent="0.2"/>
  </sheetData>
  <mergeCells count="6">
    <mergeCell ref="A1:F1"/>
    <mergeCell ref="A49:K49"/>
    <mergeCell ref="A51:F51"/>
    <mergeCell ref="A67:K67"/>
    <mergeCell ref="A33:F33"/>
    <mergeCell ref="A17:F17"/>
  </mergeCells>
  <phoneticPr fontId="2" type="noConversion"/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Values</vt:lpstr>
      <vt:lpstr>Timing tables</vt:lpstr>
    </vt:vector>
  </TitlesOfParts>
  <Company>ETS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Génie Mécanique</dc:creator>
  <cp:lastModifiedBy>Samuel</cp:lastModifiedBy>
  <dcterms:created xsi:type="dcterms:W3CDTF">2010-06-17T16:30:07Z</dcterms:created>
  <dcterms:modified xsi:type="dcterms:W3CDTF">2011-05-26T21:26:24Z</dcterms:modified>
</cp:coreProperties>
</file>